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20880" windowHeight="6315" tabRatio="937" firstSheet="1" activeTab="1"/>
  </bookViews>
  <sheets>
    <sheet name="nevezett játékosok" sheetId="1" r:id="rId1"/>
    <sheet name="pólósok" sheetId="2" r:id="rId2"/>
    <sheet name="RÉSZVÉTEL" sheetId="3" r:id="rId3"/>
    <sheet name="totál lista" sheetId="4" r:id="rId4"/>
    <sheet name="tavasz lista" sheetId="5" r:id="rId5"/>
    <sheet name="női MK" sheetId="6" r:id="rId6"/>
    <sheet name="férfi MK" sheetId="7" r:id="rId7"/>
    <sheet name="női" sheetId="8" r:id="rId8"/>
    <sheet name="OB I" sheetId="9" r:id="rId9"/>
    <sheet name="U19" sheetId="10" r:id="rId10"/>
    <sheet name="Női U19" sheetId="11" r:id="rId11"/>
    <sheet name="U17" sheetId="12" r:id="rId12"/>
    <sheet name="U15" sheetId="13" r:id="rId13"/>
    <sheet name="U13" sheetId="14" r:id="rId14"/>
    <sheet name="lány_meccszám" sheetId="15" r:id="rId15"/>
    <sheet name="FIÚ_játszott meccsek" sheetId="16" r:id="rId16"/>
  </sheets>
  <definedNames/>
  <calcPr fullCalcOnLoad="1"/>
</workbook>
</file>

<file path=xl/comments12.xml><?xml version="1.0" encoding="utf-8"?>
<comments xmlns="http://schemas.openxmlformats.org/spreadsheetml/2006/main">
  <authors>
    <author>Vars?nyi Zsuzsanna</author>
  </authors>
  <commentList>
    <comment ref="G1" authorId="0">
      <text>
        <r>
          <rPr>
            <b/>
            <sz val="8"/>
            <rFont val="Tahoma"/>
            <family val="0"/>
          </rPr>
          <t>Varsányi Zsuzsanna:</t>
        </r>
        <r>
          <rPr>
            <sz val="8"/>
            <rFont val="Tahoma"/>
            <family val="0"/>
          </rPr>
          <t xml:space="preserve">
játék nélkül</t>
        </r>
      </text>
    </comment>
  </commentList>
</comments>
</file>

<file path=xl/sharedStrings.xml><?xml version="1.0" encoding="utf-8"?>
<sst xmlns="http://schemas.openxmlformats.org/spreadsheetml/2006/main" count="841" uniqueCount="226">
  <si>
    <t>név</t>
  </si>
  <si>
    <t>Champier Mihály</t>
  </si>
  <si>
    <t>Csordás Tamás</t>
  </si>
  <si>
    <t>Fábián Márton</t>
  </si>
  <si>
    <t>Frischmann Bálint</t>
  </si>
  <si>
    <t>Jani Sándor</t>
  </si>
  <si>
    <t>Németh Zoltán</t>
  </si>
  <si>
    <t>Rácz Ágoston</t>
  </si>
  <si>
    <t>Rácz Zsombor</t>
  </si>
  <si>
    <t>Téglás Bence</t>
  </si>
  <si>
    <t>össz pont</t>
  </si>
  <si>
    <t>Radácsi Brigitta</t>
  </si>
  <si>
    <t>Hotz Evelin</t>
  </si>
  <si>
    <t>Frischmann Flóra</t>
  </si>
  <si>
    <t>Aradi Márk</t>
  </si>
  <si>
    <t>Aradi Norbert</t>
  </si>
  <si>
    <t>Bódi Norbert</t>
  </si>
  <si>
    <t>Erdősi Bóta Bence</t>
  </si>
  <si>
    <t>Farsang Bence</t>
  </si>
  <si>
    <t>Gorzó János</t>
  </si>
  <si>
    <t>Hotz Erik</t>
  </si>
  <si>
    <t>Müller Bennó</t>
  </si>
  <si>
    <t>Rácz Doma</t>
  </si>
  <si>
    <t>Rothmerer Máté</t>
  </si>
  <si>
    <t>Szentkúti Frigyes</t>
  </si>
  <si>
    <t>Sztrókay Gábor</t>
  </si>
  <si>
    <t>Kyriakidis Vito</t>
  </si>
  <si>
    <t>Kiss Dániel</t>
  </si>
  <si>
    <t>Illés Károly</t>
  </si>
  <si>
    <t>kap</t>
  </si>
  <si>
    <t>Kovács Péter</t>
  </si>
  <si>
    <t>gól</t>
  </si>
  <si>
    <t>Sófi Donát</t>
  </si>
  <si>
    <t>Rácz Domokos</t>
  </si>
  <si>
    <t>meccs</t>
  </si>
  <si>
    <t>öp</t>
  </si>
  <si>
    <t>Név</t>
  </si>
  <si>
    <t>összpont</t>
  </si>
  <si>
    <t>assz</t>
  </si>
  <si>
    <t>lőtt</t>
  </si>
  <si>
    <t>kapott</t>
  </si>
  <si>
    <t>összp</t>
  </si>
  <si>
    <t>Tamás Eszter</t>
  </si>
  <si>
    <t>Kocsis Regina</t>
  </si>
  <si>
    <t>Szarvas Vera</t>
  </si>
  <si>
    <t>Saranyik Petra</t>
  </si>
  <si>
    <t>Andráskó Anna</t>
  </si>
  <si>
    <t>Rékási Kriszti</t>
  </si>
  <si>
    <t>Jetzin Viven</t>
  </si>
  <si>
    <t>Leidal Tamás</t>
  </si>
  <si>
    <t xml:space="preserve">U17: 91 </t>
  </si>
  <si>
    <t>Sutue Márk</t>
  </si>
  <si>
    <t>Egri Dávid</t>
  </si>
  <si>
    <t>Radványi Balázs</t>
  </si>
  <si>
    <t>Jetzin Vivien</t>
  </si>
  <si>
    <t>Czeti Ágnes</t>
  </si>
  <si>
    <t>U15: 93</t>
  </si>
  <si>
    <t>Pobori Csaba</t>
  </si>
  <si>
    <t>Rothemel Máté</t>
  </si>
  <si>
    <t>Dziewonski Michal</t>
  </si>
  <si>
    <t>Kende Marcell</t>
  </si>
  <si>
    <t>Kovács Gábor</t>
  </si>
  <si>
    <t>öngól</t>
  </si>
  <si>
    <t>Donáth Áron</t>
  </si>
  <si>
    <t>assziszt</t>
  </si>
  <si>
    <t>összes</t>
  </si>
  <si>
    <t>Falusi-Tóth Zoltán</t>
  </si>
  <si>
    <t>szeptember</t>
  </si>
  <si>
    <t>október</t>
  </si>
  <si>
    <t>november</t>
  </si>
  <si>
    <t>december</t>
  </si>
  <si>
    <t>január</t>
  </si>
  <si>
    <t>Dziewonski Michael</t>
  </si>
  <si>
    <t>Czeti Ági</t>
  </si>
  <si>
    <t>Lukács Anita</t>
  </si>
  <si>
    <t>Szarvas Veronika</t>
  </si>
  <si>
    <t>Teleki Borbála</t>
  </si>
  <si>
    <t>Varsányi Zsuzsanna</t>
  </si>
  <si>
    <t>Suteu Márk</t>
  </si>
  <si>
    <t>Teleki Bori</t>
  </si>
  <si>
    <t>András Ádám</t>
  </si>
  <si>
    <t>10 meccs</t>
  </si>
  <si>
    <t>totál</t>
  </si>
  <si>
    <t>Harmat Anna</t>
  </si>
  <si>
    <t>Apostol Ágnes</t>
  </si>
  <si>
    <t>Acsai Renáta</t>
  </si>
  <si>
    <t>Merész Gabriella</t>
  </si>
  <si>
    <t>Lugasi Vanda</t>
  </si>
  <si>
    <t>Solymár Fanni</t>
  </si>
  <si>
    <t>Erdős Bóta Bence</t>
  </si>
  <si>
    <t>Kardos Gábor</t>
  </si>
  <si>
    <t>Faludi Bence</t>
  </si>
  <si>
    <t>Váradi  Márk</t>
  </si>
  <si>
    <t xml:space="preserve">Létay Gáspár </t>
  </si>
  <si>
    <t>Váradi Attila</t>
  </si>
  <si>
    <t>Szalai László</t>
  </si>
  <si>
    <t>Máté Csaba</t>
  </si>
  <si>
    <t>Surányi Gábor</t>
  </si>
  <si>
    <t>Köszegi Dániel</t>
  </si>
  <si>
    <t>Sal Máté</t>
  </si>
  <si>
    <t>Németh Róbert</t>
  </si>
  <si>
    <t>Szántó Péter</t>
  </si>
  <si>
    <t>Albert Attila</t>
  </si>
  <si>
    <t>Kiss Marcell</t>
  </si>
  <si>
    <t>Papp Bence</t>
  </si>
  <si>
    <t>Fekete Balázs</t>
  </si>
  <si>
    <t>Lesti Bendegúz</t>
  </si>
  <si>
    <t>Schiffer Ferenc</t>
  </si>
  <si>
    <t>Szente Norbert</t>
  </si>
  <si>
    <t>Tartott Roland</t>
  </si>
  <si>
    <t>Kerékgyártó Botond</t>
  </si>
  <si>
    <t>Kerékgyártó Kolos</t>
  </si>
  <si>
    <t>Kutassy Krisztián</t>
  </si>
  <si>
    <t>Vajda Krisztina</t>
  </si>
  <si>
    <t>Bujanoics Bori</t>
  </si>
  <si>
    <t>Vajda Kriszti</t>
  </si>
  <si>
    <t>Paskuj Benedek</t>
  </si>
  <si>
    <t>2005/2006 III.hely</t>
  </si>
  <si>
    <t>2006/2007 IV. hely</t>
  </si>
  <si>
    <t>Csorba Gellért</t>
  </si>
  <si>
    <t>átlag</t>
  </si>
  <si>
    <t>Szili-Török Tamás</t>
  </si>
  <si>
    <t>2008/2009</t>
  </si>
  <si>
    <t>Tilk Zsuzsanna</t>
  </si>
  <si>
    <t>Tilk Zsuzsi</t>
  </si>
  <si>
    <t>női OB</t>
  </si>
  <si>
    <t>Prágai András</t>
  </si>
  <si>
    <t>Rothemer Máté</t>
  </si>
  <si>
    <t>férfi OB I</t>
  </si>
  <si>
    <t>U19 (90)</t>
  </si>
  <si>
    <t>U17 (92)</t>
  </si>
  <si>
    <t>U15 (94)</t>
  </si>
  <si>
    <t>u13 (96)</t>
  </si>
  <si>
    <t>női utánpótlás (90)</t>
  </si>
  <si>
    <t>ARES</t>
  </si>
  <si>
    <t>Eger</t>
  </si>
  <si>
    <t>Debrecen</t>
  </si>
  <si>
    <t>IBK CH</t>
  </si>
  <si>
    <t>augusztus</t>
  </si>
  <si>
    <t>32.hét</t>
  </si>
  <si>
    <t>33.hét</t>
  </si>
  <si>
    <t>34.hét</t>
  </si>
  <si>
    <t>Mohai Noémi</t>
  </si>
  <si>
    <t>Báró Alexandra</t>
  </si>
  <si>
    <t>Miskolc</t>
  </si>
  <si>
    <t>Neumann</t>
  </si>
  <si>
    <t>IBK</t>
  </si>
  <si>
    <t>SZPK</t>
  </si>
  <si>
    <t>WS</t>
  </si>
  <si>
    <t>Szhely</t>
  </si>
  <si>
    <t>RUDAS</t>
  </si>
  <si>
    <t>EGER</t>
  </si>
  <si>
    <t>TORPEDÓ</t>
  </si>
  <si>
    <t>SZOLNOK</t>
  </si>
  <si>
    <t>VESZPRÉM</t>
  </si>
  <si>
    <t>PAKS</t>
  </si>
  <si>
    <t>torpedó</t>
  </si>
  <si>
    <t>szolnok</t>
  </si>
  <si>
    <t>kroki</t>
  </si>
  <si>
    <t>szpk</t>
  </si>
  <si>
    <t>eger</t>
  </si>
  <si>
    <t>ares</t>
  </si>
  <si>
    <t>neumann</t>
  </si>
  <si>
    <t>ws</t>
  </si>
  <si>
    <t>ibk</t>
  </si>
  <si>
    <t>debrecen</t>
  </si>
  <si>
    <t>miskolc</t>
  </si>
  <si>
    <t>diamonds</t>
  </si>
  <si>
    <t>U13: 96</t>
  </si>
  <si>
    <t>ws a</t>
  </si>
  <si>
    <t>Kemény András</t>
  </si>
  <si>
    <t>Rési Zoltán</t>
  </si>
  <si>
    <t>Rothermel Máté</t>
  </si>
  <si>
    <t>Pafféri András</t>
  </si>
  <si>
    <t>Illyés Árpád</t>
  </si>
  <si>
    <t>Illyés Árpád (93)</t>
  </si>
  <si>
    <t>Gáspár Szilvia</t>
  </si>
  <si>
    <t>Jakobi Bettina</t>
  </si>
  <si>
    <t>öngól/meccs nélkül</t>
  </si>
  <si>
    <t>,</t>
  </si>
  <si>
    <t>Kádár Gergő</t>
  </si>
  <si>
    <t>öngól / játék nélkül</t>
  </si>
  <si>
    <t>öngól /jn</t>
  </si>
  <si>
    <t>február</t>
  </si>
  <si>
    <t>március</t>
  </si>
  <si>
    <t>április</t>
  </si>
  <si>
    <t>május</t>
  </si>
  <si>
    <t>június</t>
  </si>
  <si>
    <t>Kádár Gergely</t>
  </si>
  <si>
    <t>Tragor Márton</t>
  </si>
  <si>
    <t>Ivanics Leonárd</t>
  </si>
  <si>
    <t>Hentz László</t>
  </si>
  <si>
    <t>Roa Divina</t>
  </si>
  <si>
    <t>Gál Márk</t>
  </si>
  <si>
    <t>Smithing János</t>
  </si>
  <si>
    <t>Szolnok</t>
  </si>
  <si>
    <t>Krajcsovics Pál</t>
  </si>
  <si>
    <t>Rontó Áron</t>
  </si>
  <si>
    <t>Andó Patrik</t>
  </si>
  <si>
    <t>Molnár Dániel</t>
  </si>
  <si>
    <t>LÁNY_játszott meccsek</t>
  </si>
  <si>
    <t>2007/2008 III.hely</t>
  </si>
  <si>
    <t>mecs</t>
  </si>
  <si>
    <t xml:space="preserve">EGER </t>
  </si>
  <si>
    <t>14meccs</t>
  </si>
  <si>
    <t>20 meccs</t>
  </si>
  <si>
    <t>8 meccs</t>
  </si>
  <si>
    <t>6 meccs</t>
  </si>
  <si>
    <t>16 meccs</t>
  </si>
  <si>
    <t>Czövek Levente</t>
  </si>
  <si>
    <t>Gáspár Szilvi</t>
  </si>
  <si>
    <t>2009/2010</t>
  </si>
  <si>
    <t>Stéh Ibolya</t>
  </si>
  <si>
    <t>Horváth Krisztina</t>
  </si>
  <si>
    <t>Kreisz Anna</t>
  </si>
  <si>
    <t>Nagy Kati</t>
  </si>
  <si>
    <t>Kertész Tamara</t>
  </si>
  <si>
    <t>kapott átlag</t>
  </si>
  <si>
    <t>lány</t>
  </si>
  <si>
    <t>kicsi fiú</t>
  </si>
  <si>
    <t>nagy fiú</t>
  </si>
  <si>
    <t>sárga</t>
  </si>
  <si>
    <t>Radácsi Brigi</t>
  </si>
  <si>
    <t>zöld</t>
  </si>
  <si>
    <t>kék1</t>
  </si>
  <si>
    <t>kék2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</si>
</sst>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2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0"/>
      <color indexed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sz val="10"/>
      <color indexed="22"/>
      <name val="Arial"/>
      <family val="2"/>
    </font>
    <font>
      <sz val="11"/>
      <color indexed="16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 style="medium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medium"/>
    </border>
    <border>
      <left style="thin"/>
      <right style="medium">
        <color indexed="10"/>
      </right>
      <top style="medium"/>
      <bottom style="medium"/>
    </border>
    <border>
      <left style="thin"/>
      <right style="medium">
        <color indexed="10"/>
      </right>
      <top style="medium"/>
      <bottom style="thin"/>
    </border>
    <border>
      <left style="thin"/>
      <right style="medium">
        <color indexed="10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0" fillId="0" borderId="3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5" borderId="1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9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3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34" xfId="0" applyFont="1" applyBorder="1" applyAlignment="1">
      <alignment/>
    </xf>
    <xf numFmtId="0" fontId="0" fillId="0" borderId="45" xfId="0" applyFont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0" fillId="5" borderId="1" xfId="0" applyFont="1" applyFill="1" applyBorder="1" applyAlignment="1">
      <alignment/>
    </xf>
    <xf numFmtId="0" fontId="0" fillId="3" borderId="15" xfId="0" applyFill="1" applyBorder="1" applyAlignment="1">
      <alignment/>
    </xf>
    <xf numFmtId="0" fontId="9" fillId="5" borderId="3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5" borderId="3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5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55" xfId="0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7" xfId="0" applyFont="1" applyBorder="1" applyAlignment="1">
      <alignment/>
    </xf>
    <xf numFmtId="0" fontId="2" fillId="0" borderId="58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2" fillId="5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5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5" xfId="0" applyFont="1" applyFill="1" applyBorder="1" applyAlignment="1">
      <alignment horizontal="center"/>
    </xf>
    <xf numFmtId="0" fontId="0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7" xfId="0" applyFont="1" applyBorder="1" applyAlignment="1">
      <alignment/>
    </xf>
    <xf numFmtId="0" fontId="9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3" borderId="34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2" fillId="0" borderId="61" xfId="0" applyFont="1" applyBorder="1" applyAlignment="1">
      <alignment/>
    </xf>
    <xf numFmtId="0" fontId="0" fillId="5" borderId="3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6" borderId="27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0" fillId="6" borderId="50" xfId="0" applyFont="1" applyFill="1" applyBorder="1" applyAlignment="1">
      <alignment/>
    </xf>
    <xf numFmtId="0" fontId="0" fillId="5" borderId="50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0" fillId="8" borderId="8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2" fillId="3" borderId="6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7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12" fillId="0" borderId="17" xfId="0" applyFont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7" xfId="0" applyFont="1" applyFill="1" applyBorder="1" applyAlignment="1">
      <alignment horizontal="left"/>
    </xf>
    <xf numFmtId="0" fontId="12" fillId="5" borderId="21" xfId="0" applyFont="1" applyFill="1" applyBorder="1" applyAlignment="1">
      <alignment horizontal="center"/>
    </xf>
    <xf numFmtId="0" fontId="12" fillId="5" borderId="7" xfId="0" applyFont="1" applyFill="1" applyBorder="1" applyAlignment="1">
      <alignment/>
    </xf>
    <xf numFmtId="0" fontId="9" fillId="5" borderId="45" xfId="0" applyFont="1" applyFill="1" applyBorder="1" applyAlignment="1">
      <alignment horizontal="center"/>
    </xf>
    <xf numFmtId="0" fontId="9" fillId="5" borderId="21" xfId="0" applyFont="1" applyFill="1" applyBorder="1" applyAlignment="1">
      <alignment/>
    </xf>
    <xf numFmtId="0" fontId="9" fillId="5" borderId="3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0" fillId="5" borderId="27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3" borderId="58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/>
    </xf>
    <xf numFmtId="0" fontId="2" fillId="3" borderId="19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2" fillId="0" borderId="55" xfId="0" applyFont="1" applyFill="1" applyBorder="1" applyAlignment="1">
      <alignment horizontal="center"/>
    </xf>
    <xf numFmtId="0" fontId="0" fillId="5" borderId="47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67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4" fillId="3" borderId="58" xfId="0" applyFont="1" applyFill="1" applyBorder="1" applyAlignment="1">
      <alignment horizontal="center"/>
    </xf>
    <xf numFmtId="0" fontId="4" fillId="3" borderId="58" xfId="0" applyNumberFormat="1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2" fillId="7" borderId="15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5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5" borderId="4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4" fillId="0" borderId="2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2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2" fillId="6" borderId="40" xfId="0" applyFont="1" applyFill="1" applyBorder="1" applyAlignment="1">
      <alignment horizontal="center"/>
    </xf>
    <xf numFmtId="0" fontId="0" fillId="6" borderId="56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38" xfId="0" applyFont="1" applyFill="1" applyBorder="1" applyAlignment="1">
      <alignment/>
    </xf>
    <xf numFmtId="0" fontId="0" fillId="6" borderId="55" xfId="0" applyFont="1" applyFill="1" applyBorder="1" applyAlignment="1">
      <alignment/>
    </xf>
    <xf numFmtId="0" fontId="0" fillId="6" borderId="56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3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4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7" xfId="0" applyNumberFormat="1" applyFont="1" applyFill="1" applyBorder="1" applyAlignment="1">
      <alignment horizontal="center"/>
    </xf>
    <xf numFmtId="0" fontId="4" fillId="6" borderId="17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0" fillId="6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7" borderId="17" xfId="0" applyNumberFormat="1" applyFont="1" applyFill="1" applyBorder="1" applyAlignment="1">
      <alignment horizontal="center" shrinkToFit="1"/>
    </xf>
    <xf numFmtId="0" fontId="4" fillId="7" borderId="1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0" fillId="3" borderId="60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Fill="1" applyBorder="1" applyAlignment="1">
      <alignment/>
    </xf>
    <xf numFmtId="0" fontId="0" fillId="5" borderId="60" xfId="0" applyFont="1" applyFill="1" applyBorder="1" applyAlignment="1">
      <alignment/>
    </xf>
    <xf numFmtId="1" fontId="2" fillId="0" borderId="2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5" borderId="31" xfId="0" applyFont="1" applyFill="1" applyBorder="1" applyAlignment="1">
      <alignment horizontal="center"/>
    </xf>
    <xf numFmtId="0" fontId="24" fillId="5" borderId="31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3" borderId="2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0" fontId="4" fillId="5" borderId="55" xfId="0" applyFont="1" applyFill="1" applyBorder="1" applyAlignment="1">
      <alignment/>
    </xf>
    <xf numFmtId="0" fontId="13" fillId="9" borderId="27" xfId="0" applyFont="1" applyFill="1" applyBorder="1" applyAlignment="1">
      <alignment/>
    </xf>
    <xf numFmtId="0" fontId="13" fillId="9" borderId="33" xfId="0" applyFont="1" applyFill="1" applyBorder="1" applyAlignment="1">
      <alignment/>
    </xf>
    <xf numFmtId="0" fontId="4" fillId="10" borderId="27" xfId="0" applyFont="1" applyFill="1" applyBorder="1" applyAlignment="1">
      <alignment/>
    </xf>
    <xf numFmtId="0" fontId="13" fillId="10" borderId="27" xfId="0" applyFont="1" applyFill="1" applyBorder="1" applyAlignment="1">
      <alignment/>
    </xf>
    <xf numFmtId="0" fontId="4" fillId="8" borderId="27" xfId="0" applyFont="1" applyFill="1" applyBorder="1" applyAlignment="1">
      <alignment/>
    </xf>
    <xf numFmtId="0" fontId="13" fillId="8" borderId="27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4" fillId="5" borderId="37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9" borderId="50" xfId="0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44" xfId="0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60" xfId="0" applyBorder="1" applyAlignment="1">
      <alignment/>
    </xf>
    <xf numFmtId="0" fontId="1" fillId="6" borderId="44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4" fillId="5" borderId="38" xfId="0" applyFont="1" applyFill="1" applyBorder="1" applyAlignment="1">
      <alignment/>
    </xf>
    <xf numFmtId="0" fontId="4" fillId="5" borderId="38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2" fillId="3" borderId="75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3" borderId="76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5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0" fontId="9" fillId="0" borderId="62" xfId="0" applyFont="1" applyFill="1" applyBorder="1" applyAlignment="1">
      <alignment horizontal="center"/>
    </xf>
    <xf numFmtId="0" fontId="9" fillId="0" borderId="6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22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1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  <color rgb="FF0000FF"/>
      </font>
      <border/>
    </dxf>
    <dxf>
      <font>
        <b/>
        <i val="0"/>
        <color rgb="FF008080"/>
      </font>
      <border/>
    </dxf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E28" sqref="E28"/>
    </sheetView>
  </sheetViews>
  <sheetFormatPr defaultColWidth="9.00390625" defaultRowHeight="14.25"/>
  <cols>
    <col min="1" max="1" width="3.375" style="101" bestFit="1" customWidth="1"/>
    <col min="2" max="2" width="17.75390625" style="101" bestFit="1" customWidth="1"/>
    <col min="3" max="3" width="17.375" style="101" customWidth="1"/>
    <col min="4" max="4" width="19.375" style="101" customWidth="1"/>
    <col min="5" max="5" width="19.50390625" style="101" customWidth="1"/>
    <col min="6" max="6" width="17.125" style="101" customWidth="1"/>
    <col min="7" max="7" width="21.375" style="101" customWidth="1"/>
    <col min="8" max="8" width="28.00390625" style="101" customWidth="1"/>
    <col min="9" max="16384" width="9.00390625" style="101" customWidth="1"/>
  </cols>
  <sheetData>
    <row r="1" spans="2:8" ht="15">
      <c r="B1" s="40" t="s">
        <v>128</v>
      </c>
      <c r="C1" s="40" t="s">
        <v>129</v>
      </c>
      <c r="D1" s="40" t="s">
        <v>130</v>
      </c>
      <c r="E1" s="40" t="s">
        <v>131</v>
      </c>
      <c r="F1" s="40" t="s">
        <v>132</v>
      </c>
      <c r="G1" s="40" t="s">
        <v>125</v>
      </c>
      <c r="H1" s="40" t="s">
        <v>133</v>
      </c>
    </row>
    <row r="2" spans="1:8" ht="14.25">
      <c r="A2" s="101">
        <v>1</v>
      </c>
      <c r="B2" s="101" t="s">
        <v>16</v>
      </c>
      <c r="C2" s="101" t="s">
        <v>16</v>
      </c>
      <c r="D2" s="35" t="s">
        <v>80</v>
      </c>
      <c r="E2" s="35" t="s">
        <v>80</v>
      </c>
      <c r="F2" s="35" t="s">
        <v>14</v>
      </c>
      <c r="G2" s="35" t="s">
        <v>46</v>
      </c>
      <c r="H2" s="35" t="s">
        <v>46</v>
      </c>
    </row>
    <row r="3" spans="1:8" ht="14.25">
      <c r="A3" s="101">
        <v>2</v>
      </c>
      <c r="B3" s="35" t="s">
        <v>1</v>
      </c>
      <c r="C3" s="35" t="s">
        <v>1</v>
      </c>
      <c r="D3" s="35" t="s">
        <v>16</v>
      </c>
      <c r="E3" s="35" t="s">
        <v>14</v>
      </c>
      <c r="F3" s="35" t="s">
        <v>15</v>
      </c>
      <c r="G3" s="35" t="s">
        <v>73</v>
      </c>
      <c r="H3" s="35" t="s">
        <v>73</v>
      </c>
    </row>
    <row r="4" spans="1:8" ht="14.25">
      <c r="A4" s="101">
        <v>3</v>
      </c>
      <c r="B4" s="35" t="s">
        <v>119</v>
      </c>
      <c r="C4" s="35" t="s">
        <v>119</v>
      </c>
      <c r="D4" s="35" t="s">
        <v>119</v>
      </c>
      <c r="E4" s="35" t="s">
        <v>15</v>
      </c>
      <c r="F4" s="35" t="s">
        <v>20</v>
      </c>
      <c r="G4" s="35" t="s">
        <v>13</v>
      </c>
      <c r="H4" s="35" t="s">
        <v>13</v>
      </c>
    </row>
    <row r="5" spans="1:8" ht="14.25">
      <c r="A5" s="101">
        <v>4</v>
      </c>
      <c r="B5" s="35" t="s">
        <v>2</v>
      </c>
      <c r="C5" s="35" t="s">
        <v>63</v>
      </c>
      <c r="D5" s="35" t="s">
        <v>63</v>
      </c>
      <c r="E5" s="35" t="s">
        <v>63</v>
      </c>
      <c r="F5" s="35" t="s">
        <v>28</v>
      </c>
      <c r="G5" s="35" t="s">
        <v>176</v>
      </c>
      <c r="H5" s="35" t="s">
        <v>12</v>
      </c>
    </row>
    <row r="6" spans="1:8" ht="14.25">
      <c r="A6" s="101">
        <v>5</v>
      </c>
      <c r="B6" s="35" t="s">
        <v>3</v>
      </c>
      <c r="C6" s="101" t="s">
        <v>59</v>
      </c>
      <c r="D6" s="101" t="s">
        <v>59</v>
      </c>
      <c r="E6" s="101" t="s">
        <v>59</v>
      </c>
      <c r="F6" s="35" t="s">
        <v>24</v>
      </c>
      <c r="G6" s="35" t="s">
        <v>12</v>
      </c>
      <c r="H6" s="35" t="s">
        <v>54</v>
      </c>
    </row>
    <row r="7" spans="1:8" ht="14.25">
      <c r="A7" s="101">
        <v>6</v>
      </c>
      <c r="B7" s="101" t="s">
        <v>18</v>
      </c>
      <c r="C7" s="101" t="s">
        <v>17</v>
      </c>
      <c r="D7" s="35" t="s">
        <v>52</v>
      </c>
      <c r="E7" s="35" t="s">
        <v>52</v>
      </c>
      <c r="F7" s="35" t="s">
        <v>66</v>
      </c>
      <c r="G7" s="35" t="s">
        <v>54</v>
      </c>
      <c r="H7" s="35" t="s">
        <v>43</v>
      </c>
    </row>
    <row r="8" spans="1:8" ht="14.25">
      <c r="A8" s="101">
        <v>7</v>
      </c>
      <c r="B8" s="35" t="s">
        <v>4</v>
      </c>
      <c r="C8" s="35" t="s">
        <v>3</v>
      </c>
      <c r="D8" s="35" t="s">
        <v>17</v>
      </c>
      <c r="E8" s="35" t="s">
        <v>66</v>
      </c>
      <c r="F8" s="35" t="s">
        <v>121</v>
      </c>
      <c r="G8" s="35" t="s">
        <v>43</v>
      </c>
      <c r="H8" s="35" t="s">
        <v>47</v>
      </c>
    </row>
    <row r="9" spans="1:8" ht="14.25">
      <c r="A9" s="101">
        <v>8</v>
      </c>
      <c r="B9" s="35" t="s">
        <v>19</v>
      </c>
      <c r="C9" s="101" t="s">
        <v>18</v>
      </c>
      <c r="D9" s="35" t="s">
        <v>66</v>
      </c>
      <c r="E9" s="35" t="s">
        <v>20</v>
      </c>
      <c r="F9" s="35" t="s">
        <v>177</v>
      </c>
      <c r="G9" s="35" t="s">
        <v>11</v>
      </c>
      <c r="H9" s="35" t="s">
        <v>45</v>
      </c>
    </row>
    <row r="10" spans="1:8" ht="14.25">
      <c r="A10" s="101">
        <v>9</v>
      </c>
      <c r="B10" s="35" t="s">
        <v>5</v>
      </c>
      <c r="C10" s="35" t="s">
        <v>19</v>
      </c>
      <c r="D10" s="35" t="s">
        <v>18</v>
      </c>
      <c r="E10" s="35" t="s">
        <v>28</v>
      </c>
      <c r="F10" s="35" t="s">
        <v>171</v>
      </c>
      <c r="G10" s="35" t="s">
        <v>47</v>
      </c>
      <c r="H10" s="101" t="s">
        <v>75</v>
      </c>
    </row>
    <row r="11" spans="1:8" ht="14.25">
      <c r="A11" s="101">
        <v>10</v>
      </c>
      <c r="B11" s="35" t="s">
        <v>27</v>
      </c>
      <c r="C11" s="35" t="s">
        <v>28</v>
      </c>
      <c r="D11" s="35" t="s">
        <v>19</v>
      </c>
      <c r="E11" s="101" t="s">
        <v>53</v>
      </c>
      <c r="F11" s="35" t="s">
        <v>170</v>
      </c>
      <c r="G11" s="35" t="s">
        <v>45</v>
      </c>
      <c r="H11" s="35" t="s">
        <v>42</v>
      </c>
    </row>
    <row r="12" spans="1:8" ht="14.25">
      <c r="A12" s="101">
        <v>11</v>
      </c>
      <c r="B12" s="35" t="s">
        <v>30</v>
      </c>
      <c r="C12" s="35" t="s">
        <v>5</v>
      </c>
      <c r="D12" s="35" t="s">
        <v>28</v>
      </c>
      <c r="E12" s="35" t="s">
        <v>78</v>
      </c>
      <c r="F12" s="35"/>
      <c r="G12" s="101" t="s">
        <v>75</v>
      </c>
      <c r="H12" s="35" t="s">
        <v>113</v>
      </c>
    </row>
    <row r="13" spans="1:7" ht="14.25">
      <c r="A13" s="101">
        <v>12</v>
      </c>
      <c r="B13" s="35" t="s">
        <v>49</v>
      </c>
      <c r="C13" s="35" t="s">
        <v>27</v>
      </c>
      <c r="D13" s="35" t="s">
        <v>116</v>
      </c>
      <c r="E13" s="35" t="s">
        <v>24</v>
      </c>
      <c r="G13" s="35" t="s">
        <v>42</v>
      </c>
    </row>
    <row r="14" spans="1:7" ht="14.25">
      <c r="A14" s="101">
        <v>13</v>
      </c>
      <c r="B14" s="35" t="s">
        <v>6</v>
      </c>
      <c r="C14" s="35" t="s">
        <v>49</v>
      </c>
      <c r="D14" s="35" t="s">
        <v>33</v>
      </c>
      <c r="E14" s="35" t="s">
        <v>121</v>
      </c>
      <c r="G14" s="35" t="s">
        <v>76</v>
      </c>
    </row>
    <row r="15" spans="1:7" ht="14.25">
      <c r="A15" s="101">
        <v>14</v>
      </c>
      <c r="B15" s="35" t="s">
        <v>116</v>
      </c>
      <c r="C15" s="35" t="s">
        <v>6</v>
      </c>
      <c r="D15" s="101" t="s">
        <v>53</v>
      </c>
      <c r="E15" s="35" t="s">
        <v>171</v>
      </c>
      <c r="F15" s="35"/>
      <c r="G15" s="35" t="s">
        <v>123</v>
      </c>
    </row>
    <row r="16" spans="1:7" ht="14.25">
      <c r="A16" s="101">
        <v>15</v>
      </c>
      <c r="B16" s="101" t="s">
        <v>57</v>
      </c>
      <c r="C16" s="35" t="s">
        <v>116</v>
      </c>
      <c r="D16" s="35" t="s">
        <v>23</v>
      </c>
      <c r="E16" s="35" t="s">
        <v>170</v>
      </c>
      <c r="G16" s="35" t="s">
        <v>113</v>
      </c>
    </row>
    <row r="17" spans="1:7" ht="14.25">
      <c r="A17" s="101">
        <v>16</v>
      </c>
      <c r="B17" s="35" t="s">
        <v>7</v>
      </c>
      <c r="C17" s="35" t="s">
        <v>33</v>
      </c>
      <c r="D17" s="35" t="s">
        <v>78</v>
      </c>
      <c r="G17" s="35" t="s">
        <v>77</v>
      </c>
    </row>
    <row r="18" spans="1:8" ht="14.25">
      <c r="A18" s="101">
        <v>17</v>
      </c>
      <c r="B18" s="101" t="s">
        <v>33</v>
      </c>
      <c r="C18" s="101" t="s">
        <v>53</v>
      </c>
      <c r="D18" s="35" t="s">
        <v>25</v>
      </c>
      <c r="H18" s="35"/>
    </row>
    <row r="19" spans="1:3" ht="14.25">
      <c r="A19" s="101">
        <v>18</v>
      </c>
      <c r="B19" s="35" t="s">
        <v>8</v>
      </c>
      <c r="C19" s="101" t="s">
        <v>127</v>
      </c>
    </row>
    <row r="20" spans="1:3" ht="14.25">
      <c r="A20" s="101">
        <v>19</v>
      </c>
      <c r="B20" s="101" t="s">
        <v>25</v>
      </c>
      <c r="C20" s="101" t="s">
        <v>25</v>
      </c>
    </row>
    <row r="21" spans="1:4" ht="15">
      <c r="A21" s="101">
        <v>20</v>
      </c>
      <c r="B21" s="40" t="s">
        <v>17</v>
      </c>
      <c r="D21" s="139"/>
    </row>
    <row r="22" ht="14.25">
      <c r="A22" s="101">
        <v>21</v>
      </c>
    </row>
    <row r="23" spans="1:3" ht="14.25">
      <c r="A23" s="101">
        <v>22</v>
      </c>
      <c r="C23" s="35"/>
    </row>
    <row r="24" ht="14.25">
      <c r="A24" s="101">
        <v>23</v>
      </c>
    </row>
    <row r="26" ht="14.25">
      <c r="E26" s="35"/>
    </row>
    <row r="27" spans="2:7" ht="14.25">
      <c r="B27" s="35"/>
      <c r="C27" s="35"/>
      <c r="D27" s="35"/>
      <c r="E27" s="35"/>
      <c r="G27" s="35"/>
    </row>
    <row r="28" spans="2:8" ht="14.25">
      <c r="B28" s="35"/>
      <c r="D28" s="35"/>
      <c r="E28" s="35"/>
      <c r="F28" s="35"/>
      <c r="G28" s="35"/>
      <c r="H28" s="35"/>
    </row>
    <row r="29" spans="2:7" ht="14.25">
      <c r="B29" s="35"/>
      <c r="C29" s="35"/>
      <c r="D29" s="35"/>
      <c r="E29" s="35"/>
      <c r="G29" s="35"/>
    </row>
    <row r="30" spans="2:6" ht="14.25">
      <c r="B30" s="35"/>
      <c r="C30" s="35"/>
      <c r="D30" s="35"/>
      <c r="F30" s="35"/>
    </row>
    <row r="31" spans="2:3" ht="14.25">
      <c r="B31" s="35"/>
      <c r="C31" s="35"/>
    </row>
    <row r="32" spans="2:4" ht="14.25">
      <c r="B32" s="35"/>
      <c r="C32" s="216"/>
      <c r="D32" s="35"/>
    </row>
    <row r="33" spans="2:3" ht="14.25">
      <c r="B33" s="35"/>
      <c r="C33" s="216"/>
    </row>
    <row r="34" spans="2:3" ht="14.25">
      <c r="B34" s="35"/>
      <c r="C34" s="216"/>
    </row>
    <row r="35" spans="2:3" ht="14.25">
      <c r="B35" s="35"/>
      <c r="C35" s="216"/>
    </row>
    <row r="36" spans="2:3" ht="14.25">
      <c r="B36" s="35"/>
      <c r="C36" s="216"/>
    </row>
    <row r="37" spans="2:3" ht="14.25">
      <c r="B37" s="35"/>
      <c r="C37" s="216"/>
    </row>
    <row r="38" spans="2:3" ht="14.25">
      <c r="B38" s="35"/>
      <c r="C38" s="216"/>
    </row>
    <row r="39" spans="2:3" ht="14.25">
      <c r="B39" s="35"/>
      <c r="C39" s="216"/>
    </row>
    <row r="40" spans="2:3" ht="14.25">
      <c r="B40" s="35"/>
      <c r="C40" s="216"/>
    </row>
    <row r="41" ht="14.25">
      <c r="C41" s="216"/>
    </row>
    <row r="42" ht="14.25">
      <c r="C42" s="216"/>
    </row>
    <row r="43" ht="14.25">
      <c r="C43" s="216"/>
    </row>
    <row r="44" ht="14.25">
      <c r="C44" s="216"/>
    </row>
    <row r="45" ht="14.25">
      <c r="C45" s="216"/>
    </row>
    <row r="46" ht="14.25">
      <c r="C46" s="216"/>
    </row>
    <row r="47" ht="14.25">
      <c r="C47" s="216"/>
    </row>
    <row r="48" ht="14.25">
      <c r="C48" s="216"/>
    </row>
    <row r="49" ht="14.25">
      <c r="C49" s="216"/>
    </row>
    <row r="50" ht="14.25">
      <c r="C50" s="216"/>
    </row>
    <row r="51" ht="14.25">
      <c r="C51" s="216"/>
    </row>
    <row r="52" ht="14.25">
      <c r="C52" s="216"/>
    </row>
    <row r="53" ht="14.25">
      <c r="C53" s="216"/>
    </row>
    <row r="54" ht="14.25">
      <c r="C54" s="216"/>
    </row>
    <row r="55" ht="14.25">
      <c r="C55" s="216"/>
    </row>
    <row r="56" ht="14.25">
      <c r="C56" s="216"/>
    </row>
    <row r="57" ht="14.25">
      <c r="C57" s="216"/>
    </row>
    <row r="58" ht="14.25">
      <c r="C58" s="216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"/>
  <sheetViews>
    <sheetView zoomScale="80" zoomScaleNormal="80" workbookViewId="0" topLeftCell="A1">
      <selection activeCell="A10" sqref="A10:IV10"/>
    </sheetView>
  </sheetViews>
  <sheetFormatPr defaultColWidth="9.00390625" defaultRowHeight="14.25"/>
  <cols>
    <col min="1" max="1" width="4.25390625" style="0" bestFit="1" customWidth="1"/>
    <col min="2" max="2" width="16.75390625" style="0" bestFit="1" customWidth="1"/>
    <col min="3" max="3" width="4.125" style="14" customWidth="1"/>
    <col min="4" max="4" width="5.125" style="14" customWidth="1"/>
    <col min="5" max="5" width="3.75390625" style="14" customWidth="1"/>
    <col min="6" max="6" width="5.00390625" style="14" customWidth="1"/>
    <col min="7" max="7" width="4.875" style="14" customWidth="1"/>
    <col min="8" max="8" width="6.625" style="14" customWidth="1"/>
    <col min="9" max="10" width="4.50390625" style="0" customWidth="1"/>
    <col min="11" max="11" width="4.00390625" style="0" customWidth="1"/>
    <col min="12" max="12" width="4.75390625" style="0" customWidth="1"/>
    <col min="13" max="13" width="4.25390625" style="0" customWidth="1"/>
    <col min="14" max="14" width="5.50390625" style="0" customWidth="1"/>
    <col min="15" max="15" width="4.25390625" style="0" customWidth="1"/>
    <col min="16" max="16" width="6.00390625" style="0" customWidth="1"/>
    <col min="17" max="17" width="4.25390625" style="0" customWidth="1"/>
    <col min="18" max="18" width="5.375" style="0" customWidth="1"/>
    <col min="19" max="19" width="6.375" style="0" customWidth="1"/>
    <col min="20" max="20" width="7.125" style="0" customWidth="1"/>
    <col min="21" max="21" width="9.25390625" style="0" bestFit="1" customWidth="1"/>
    <col min="22" max="22" width="7.50390625" style="58" customWidth="1"/>
    <col min="23" max="23" width="14.125" style="0" bestFit="1" customWidth="1"/>
    <col min="24" max="24" width="9.875" style="0" bestFit="1" customWidth="1"/>
  </cols>
  <sheetData>
    <row r="1" spans="1:24" ht="15">
      <c r="A1" s="10"/>
      <c r="B1" s="10" t="s">
        <v>36</v>
      </c>
      <c r="C1" s="562" t="s">
        <v>152</v>
      </c>
      <c r="D1" s="544"/>
      <c r="E1" s="562" t="s">
        <v>153</v>
      </c>
      <c r="F1" s="544"/>
      <c r="G1" s="562" t="s">
        <v>154</v>
      </c>
      <c r="H1" s="544"/>
      <c r="I1" s="562" t="s">
        <v>155</v>
      </c>
      <c r="J1" s="609"/>
      <c r="K1" s="545" t="s">
        <v>152</v>
      </c>
      <c r="L1" s="608"/>
      <c r="M1" s="545" t="s">
        <v>153</v>
      </c>
      <c r="N1" s="608"/>
      <c r="O1" s="545" t="s">
        <v>154</v>
      </c>
      <c r="P1" s="608"/>
      <c r="Q1" s="545" t="s">
        <v>155</v>
      </c>
      <c r="R1" s="546"/>
      <c r="S1" s="279" t="s">
        <v>39</v>
      </c>
      <c r="T1" s="279" t="s">
        <v>29</v>
      </c>
      <c r="U1" s="422" t="s">
        <v>37</v>
      </c>
      <c r="V1" s="58" t="s">
        <v>206</v>
      </c>
      <c r="X1" s="139"/>
    </row>
    <row r="2" spans="1:22" ht="15.75" thickBot="1">
      <c r="A2" s="10"/>
      <c r="B2" s="10"/>
      <c r="C2" s="482">
        <v>15</v>
      </c>
      <c r="D2" s="483">
        <v>2</v>
      </c>
      <c r="E2" s="482">
        <v>19</v>
      </c>
      <c r="F2" s="483">
        <v>3</v>
      </c>
      <c r="G2" s="482">
        <v>17</v>
      </c>
      <c r="H2" s="483">
        <v>6</v>
      </c>
      <c r="I2" s="482">
        <v>7</v>
      </c>
      <c r="J2" s="484">
        <v>4</v>
      </c>
      <c r="K2" s="482">
        <v>7</v>
      </c>
      <c r="L2" s="485">
        <v>6</v>
      </c>
      <c r="M2" s="482">
        <v>16</v>
      </c>
      <c r="N2" s="484">
        <v>3</v>
      </c>
      <c r="O2" s="482">
        <v>11</v>
      </c>
      <c r="P2" s="484">
        <v>8</v>
      </c>
      <c r="Q2" s="482">
        <v>9</v>
      </c>
      <c r="R2" s="485">
        <v>2</v>
      </c>
      <c r="S2" s="280">
        <f>C2+E2+G2+I2+K2+M2+O2+Q2</f>
        <v>101</v>
      </c>
      <c r="T2" s="280">
        <f>D2+F2+H2+J2+L2+N2+P2+R2</f>
        <v>34</v>
      </c>
      <c r="U2" s="11"/>
      <c r="V2" s="29"/>
    </row>
    <row r="3" spans="1:22" ht="16.5" thickBot="1">
      <c r="A3" s="59">
        <v>14</v>
      </c>
      <c r="B3" s="120" t="s">
        <v>16</v>
      </c>
      <c r="C3" s="45">
        <v>1</v>
      </c>
      <c r="D3" s="46">
        <v>1</v>
      </c>
      <c r="E3" s="45">
        <v>2</v>
      </c>
      <c r="F3" s="46">
        <v>1</v>
      </c>
      <c r="G3" s="45">
        <v>1</v>
      </c>
      <c r="H3" s="46">
        <v>0</v>
      </c>
      <c r="I3" s="45"/>
      <c r="J3" s="46"/>
      <c r="K3" s="45">
        <v>2</v>
      </c>
      <c r="L3" s="85">
        <v>0</v>
      </c>
      <c r="M3" s="45">
        <v>1</v>
      </c>
      <c r="N3" s="46">
        <v>2</v>
      </c>
      <c r="O3" s="45">
        <v>0</v>
      </c>
      <c r="P3" s="46">
        <v>1</v>
      </c>
      <c r="Q3" s="45">
        <v>3</v>
      </c>
      <c r="R3" s="85">
        <v>1</v>
      </c>
      <c r="S3" s="280">
        <f aca="true" t="shared" si="0" ref="S3:S22">C3+E3+G3+I3+K3+M3+O3+Q3</f>
        <v>10</v>
      </c>
      <c r="T3" s="280">
        <f aca="true" t="shared" si="1" ref="T3:T22">D3+F3+H3+J3+L3+N3+P3+R3</f>
        <v>6</v>
      </c>
      <c r="U3" s="519">
        <f>SUM(S3:T3)</f>
        <v>16</v>
      </c>
      <c r="V3" s="40">
        <v>8</v>
      </c>
    </row>
    <row r="4" spans="1:22" ht="16.5" thickBot="1">
      <c r="A4" s="2">
        <v>24</v>
      </c>
      <c r="B4" s="121" t="s">
        <v>1</v>
      </c>
      <c r="C4" s="6">
        <v>2</v>
      </c>
      <c r="D4" s="7">
        <v>3</v>
      </c>
      <c r="E4" s="6">
        <v>3</v>
      </c>
      <c r="F4" s="7">
        <v>4</v>
      </c>
      <c r="G4" s="6">
        <v>4</v>
      </c>
      <c r="H4" s="7">
        <v>1</v>
      </c>
      <c r="I4" s="6">
        <v>3</v>
      </c>
      <c r="J4" s="7">
        <v>1</v>
      </c>
      <c r="K4" s="6"/>
      <c r="L4" s="5"/>
      <c r="M4" s="6"/>
      <c r="N4" s="7"/>
      <c r="O4" s="6">
        <v>3</v>
      </c>
      <c r="P4" s="7">
        <v>0</v>
      </c>
      <c r="Q4" s="6">
        <v>1</v>
      </c>
      <c r="R4" s="5">
        <v>1</v>
      </c>
      <c r="S4" s="280">
        <f t="shared" si="0"/>
        <v>16</v>
      </c>
      <c r="T4" s="280">
        <f t="shared" si="1"/>
        <v>10</v>
      </c>
      <c r="U4" s="520">
        <f>SUM(S4:T4)</f>
        <v>26</v>
      </c>
      <c r="V4" s="40">
        <v>8</v>
      </c>
    </row>
    <row r="5" spans="1:22" ht="16.5" thickBot="1">
      <c r="A5" s="2">
        <v>16</v>
      </c>
      <c r="B5" s="121" t="s">
        <v>119</v>
      </c>
      <c r="C5" s="6"/>
      <c r="D5" s="7"/>
      <c r="E5" s="6">
        <v>1</v>
      </c>
      <c r="F5" s="7">
        <v>0</v>
      </c>
      <c r="G5" s="6"/>
      <c r="H5" s="7"/>
      <c r="I5" s="6"/>
      <c r="J5" s="7"/>
      <c r="K5" s="6"/>
      <c r="L5" s="5"/>
      <c r="M5" s="6"/>
      <c r="N5" s="7"/>
      <c r="O5" s="6"/>
      <c r="P5" s="7"/>
      <c r="Q5" s="6"/>
      <c r="R5" s="5"/>
      <c r="S5" s="280">
        <f t="shared" si="0"/>
        <v>1</v>
      </c>
      <c r="T5" s="280">
        <f t="shared" si="1"/>
        <v>0</v>
      </c>
      <c r="U5" s="521">
        <f aca="true" t="shared" si="2" ref="U5:U21">SUM(S5:T5)</f>
        <v>1</v>
      </c>
      <c r="V5" s="40">
        <v>8</v>
      </c>
    </row>
    <row r="6" spans="1:22" ht="16.5" thickBot="1">
      <c r="A6" s="2">
        <v>92</v>
      </c>
      <c r="B6" s="121" t="s">
        <v>18</v>
      </c>
      <c r="C6" s="258"/>
      <c r="D6" s="256"/>
      <c r="E6" s="6">
        <v>0</v>
      </c>
      <c r="F6" s="7">
        <v>1</v>
      </c>
      <c r="G6" s="271"/>
      <c r="H6" s="272"/>
      <c r="I6" s="6">
        <v>0</v>
      </c>
      <c r="J6" s="7">
        <v>2</v>
      </c>
      <c r="K6" s="6">
        <v>1</v>
      </c>
      <c r="L6" s="5">
        <v>0</v>
      </c>
      <c r="M6" s="6"/>
      <c r="N6" s="7"/>
      <c r="O6" s="258"/>
      <c r="P6" s="256"/>
      <c r="Q6" s="6">
        <v>0</v>
      </c>
      <c r="R6" s="5">
        <v>2</v>
      </c>
      <c r="S6" s="280">
        <f t="shared" si="0"/>
        <v>1</v>
      </c>
      <c r="T6" s="280">
        <f t="shared" si="1"/>
        <v>5</v>
      </c>
      <c r="U6" s="521">
        <f t="shared" si="2"/>
        <v>6</v>
      </c>
      <c r="V6" s="139">
        <v>5</v>
      </c>
    </row>
    <row r="7" spans="1:22" ht="16.5" thickBot="1">
      <c r="A7" s="2">
        <v>31</v>
      </c>
      <c r="B7" s="121" t="s">
        <v>19</v>
      </c>
      <c r="C7" s="6"/>
      <c r="D7" s="7"/>
      <c r="E7" s="6">
        <v>1</v>
      </c>
      <c r="F7" s="7">
        <v>0</v>
      </c>
      <c r="G7" s="258"/>
      <c r="H7" s="256"/>
      <c r="I7" s="6"/>
      <c r="J7" s="7"/>
      <c r="K7" s="6">
        <v>1</v>
      </c>
      <c r="L7" s="5">
        <v>0</v>
      </c>
      <c r="M7" s="6">
        <v>3</v>
      </c>
      <c r="N7" s="7">
        <v>0</v>
      </c>
      <c r="O7" s="6"/>
      <c r="P7" s="7"/>
      <c r="Q7" s="258"/>
      <c r="R7" s="305"/>
      <c r="S7" s="280">
        <f t="shared" si="0"/>
        <v>5</v>
      </c>
      <c r="T7" s="280">
        <f t="shared" si="1"/>
        <v>0</v>
      </c>
      <c r="U7" s="521">
        <f t="shared" si="2"/>
        <v>5</v>
      </c>
      <c r="V7" s="139">
        <v>7</v>
      </c>
    </row>
    <row r="8" spans="1:22" ht="16.5" thickBot="1">
      <c r="A8" s="2">
        <v>17</v>
      </c>
      <c r="B8" s="121" t="s">
        <v>174</v>
      </c>
      <c r="C8" s="258"/>
      <c r="D8" s="256"/>
      <c r="E8" s="258"/>
      <c r="F8" s="256"/>
      <c r="G8" s="258"/>
      <c r="H8" s="256"/>
      <c r="I8" s="6">
        <v>1</v>
      </c>
      <c r="J8" s="7">
        <v>0</v>
      </c>
      <c r="K8" s="258"/>
      <c r="L8" s="305"/>
      <c r="M8" s="6">
        <v>2</v>
      </c>
      <c r="N8" s="7">
        <v>1</v>
      </c>
      <c r="O8" s="6">
        <v>3</v>
      </c>
      <c r="P8" s="7">
        <v>0</v>
      </c>
      <c r="Q8" s="258"/>
      <c r="R8" s="305"/>
      <c r="S8" s="280">
        <f t="shared" si="0"/>
        <v>6</v>
      </c>
      <c r="T8" s="280">
        <f t="shared" si="1"/>
        <v>1</v>
      </c>
      <c r="U8" s="521">
        <f t="shared" si="2"/>
        <v>7</v>
      </c>
      <c r="V8" s="139">
        <v>3</v>
      </c>
    </row>
    <row r="9" spans="1:22" ht="16.5" thickBot="1">
      <c r="A9" s="2">
        <v>44</v>
      </c>
      <c r="B9" s="121" t="s">
        <v>5</v>
      </c>
      <c r="C9" s="6"/>
      <c r="D9" s="7"/>
      <c r="E9" s="6"/>
      <c r="F9" s="7"/>
      <c r="G9" s="6"/>
      <c r="H9" s="7"/>
      <c r="I9" s="6"/>
      <c r="J9" s="7"/>
      <c r="K9" s="6"/>
      <c r="L9" s="5"/>
      <c r="M9" s="6">
        <v>0</v>
      </c>
      <c r="N9" s="7">
        <v>1</v>
      </c>
      <c r="O9" s="6"/>
      <c r="P9" s="7"/>
      <c r="Q9" s="6"/>
      <c r="R9" s="5"/>
      <c r="S9" s="280">
        <f t="shared" si="0"/>
        <v>0</v>
      </c>
      <c r="T9" s="280">
        <f t="shared" si="1"/>
        <v>1</v>
      </c>
      <c r="U9" s="521">
        <f t="shared" si="2"/>
        <v>1</v>
      </c>
      <c r="V9" s="139">
        <v>8</v>
      </c>
    </row>
    <row r="10" spans="1:22" ht="16.5" thickBot="1">
      <c r="A10" s="2">
        <v>11</v>
      </c>
      <c r="B10" s="121" t="s">
        <v>180</v>
      </c>
      <c r="C10" s="258"/>
      <c r="D10" s="256"/>
      <c r="E10" s="258"/>
      <c r="F10" s="256"/>
      <c r="G10" s="258"/>
      <c r="H10" s="256"/>
      <c r="I10" s="6">
        <v>1</v>
      </c>
      <c r="J10" s="7">
        <v>0</v>
      </c>
      <c r="K10" s="258"/>
      <c r="L10" s="305"/>
      <c r="M10" s="6"/>
      <c r="N10" s="7"/>
      <c r="O10" s="258"/>
      <c r="P10" s="256"/>
      <c r="Q10" s="6"/>
      <c r="R10" s="5"/>
      <c r="S10" s="280">
        <f t="shared" si="0"/>
        <v>1</v>
      </c>
      <c r="T10" s="280">
        <f t="shared" si="1"/>
        <v>0</v>
      </c>
      <c r="U10" s="521">
        <f t="shared" si="2"/>
        <v>1</v>
      </c>
      <c r="V10" s="139">
        <v>3</v>
      </c>
    </row>
    <row r="11" spans="1:22" s="17" customFormat="1" ht="16.5" thickBot="1">
      <c r="A11" s="2">
        <v>19</v>
      </c>
      <c r="B11" s="121" t="s">
        <v>27</v>
      </c>
      <c r="C11" s="6">
        <v>3</v>
      </c>
      <c r="D11" s="7">
        <v>2</v>
      </c>
      <c r="E11" s="6">
        <v>4</v>
      </c>
      <c r="F11" s="7">
        <v>1</v>
      </c>
      <c r="G11" s="6">
        <v>4</v>
      </c>
      <c r="H11" s="7">
        <v>3</v>
      </c>
      <c r="I11" s="6">
        <v>1</v>
      </c>
      <c r="J11" s="7">
        <v>2</v>
      </c>
      <c r="K11" s="6"/>
      <c r="L11" s="5"/>
      <c r="M11" s="6"/>
      <c r="N11" s="7"/>
      <c r="O11" s="6">
        <v>1</v>
      </c>
      <c r="P11" s="7">
        <v>2</v>
      </c>
      <c r="Q11" s="6"/>
      <c r="R11" s="5"/>
      <c r="S11" s="280">
        <f t="shared" si="0"/>
        <v>13</v>
      </c>
      <c r="T11" s="280">
        <f t="shared" si="1"/>
        <v>10</v>
      </c>
      <c r="U11" s="521">
        <f t="shared" si="2"/>
        <v>23</v>
      </c>
      <c r="V11" s="139">
        <v>8</v>
      </c>
    </row>
    <row r="12" spans="1:22" ht="16.5" thickBot="1">
      <c r="A12" s="2">
        <v>23</v>
      </c>
      <c r="B12" s="121" t="s">
        <v>49</v>
      </c>
      <c r="C12" s="20">
        <v>1</v>
      </c>
      <c r="D12" s="21">
        <v>2</v>
      </c>
      <c r="E12" s="20">
        <v>2</v>
      </c>
      <c r="F12" s="21">
        <v>1</v>
      </c>
      <c r="G12" s="20">
        <v>1</v>
      </c>
      <c r="H12" s="21">
        <v>0</v>
      </c>
      <c r="I12" s="20"/>
      <c r="J12" s="21"/>
      <c r="K12" s="20">
        <v>0</v>
      </c>
      <c r="L12" s="60">
        <v>1</v>
      </c>
      <c r="M12" s="20"/>
      <c r="N12" s="21"/>
      <c r="O12" s="259"/>
      <c r="P12" s="260"/>
      <c r="Q12" s="259"/>
      <c r="R12" s="443"/>
      <c r="S12" s="280">
        <f t="shared" si="0"/>
        <v>4</v>
      </c>
      <c r="T12" s="280">
        <f t="shared" si="1"/>
        <v>4</v>
      </c>
      <c r="U12" s="521">
        <f t="shared" si="2"/>
        <v>8</v>
      </c>
      <c r="V12" s="139">
        <v>7</v>
      </c>
    </row>
    <row r="13" spans="1:22" ht="16.5" thickBot="1">
      <c r="A13" s="2">
        <v>5</v>
      </c>
      <c r="B13" s="121" t="s">
        <v>6</v>
      </c>
      <c r="C13" s="20">
        <v>3</v>
      </c>
      <c r="D13" s="21">
        <v>1</v>
      </c>
      <c r="E13" s="245">
        <v>3</v>
      </c>
      <c r="F13" s="21">
        <v>3</v>
      </c>
      <c r="G13" s="20">
        <v>3</v>
      </c>
      <c r="H13" s="21">
        <v>2</v>
      </c>
      <c r="I13" s="335"/>
      <c r="J13" s="260"/>
      <c r="K13" s="245">
        <v>1</v>
      </c>
      <c r="L13" s="60">
        <v>2</v>
      </c>
      <c r="M13" s="20">
        <v>6</v>
      </c>
      <c r="N13" s="21">
        <v>3</v>
      </c>
      <c r="O13" s="245">
        <v>1</v>
      </c>
      <c r="P13" s="21">
        <v>5</v>
      </c>
      <c r="Q13" s="245">
        <v>1</v>
      </c>
      <c r="R13" s="60">
        <v>1</v>
      </c>
      <c r="S13" s="280">
        <f t="shared" si="0"/>
        <v>18</v>
      </c>
      <c r="T13" s="280">
        <f t="shared" si="1"/>
        <v>17</v>
      </c>
      <c r="U13" s="520">
        <f t="shared" si="2"/>
        <v>35</v>
      </c>
      <c r="V13" s="139">
        <v>7</v>
      </c>
    </row>
    <row r="14" spans="1:22" ht="16.5" thickBot="1">
      <c r="A14" s="2">
        <v>15</v>
      </c>
      <c r="B14" s="243" t="s">
        <v>116</v>
      </c>
      <c r="C14" s="169">
        <v>0</v>
      </c>
      <c r="D14" s="7">
        <v>1</v>
      </c>
      <c r="E14" s="169">
        <v>1</v>
      </c>
      <c r="F14" s="7">
        <v>0</v>
      </c>
      <c r="G14" s="169">
        <v>1</v>
      </c>
      <c r="H14" s="7">
        <v>4</v>
      </c>
      <c r="I14" s="262"/>
      <c r="J14" s="256"/>
      <c r="K14" s="169">
        <v>0</v>
      </c>
      <c r="L14" s="7">
        <v>1</v>
      </c>
      <c r="M14" s="169"/>
      <c r="N14" s="7"/>
      <c r="O14" s="262"/>
      <c r="P14" s="256"/>
      <c r="Q14" s="169"/>
      <c r="R14" s="5"/>
      <c r="S14" s="280">
        <f t="shared" si="0"/>
        <v>2</v>
      </c>
      <c r="T14" s="280">
        <f t="shared" si="1"/>
        <v>6</v>
      </c>
      <c r="U14" s="521">
        <f t="shared" si="2"/>
        <v>8</v>
      </c>
      <c r="V14" s="139">
        <v>7</v>
      </c>
    </row>
    <row r="15" spans="1:22" ht="16.5" thickBot="1">
      <c r="A15" s="2">
        <v>27</v>
      </c>
      <c r="B15" s="243" t="s">
        <v>57</v>
      </c>
      <c r="C15" s="273"/>
      <c r="D15" s="274"/>
      <c r="E15" s="153">
        <v>1</v>
      </c>
      <c r="F15" s="194">
        <v>0</v>
      </c>
      <c r="G15" s="153">
        <v>2</v>
      </c>
      <c r="H15" s="194">
        <v>2</v>
      </c>
      <c r="I15" s="178"/>
      <c r="J15" s="282"/>
      <c r="K15" s="178"/>
      <c r="L15" s="282"/>
      <c r="M15" s="178"/>
      <c r="N15" s="282"/>
      <c r="O15" s="178"/>
      <c r="P15" s="282"/>
      <c r="Q15" s="178"/>
      <c r="R15" s="167"/>
      <c r="S15" s="280">
        <f t="shared" si="0"/>
        <v>3</v>
      </c>
      <c r="T15" s="280">
        <f t="shared" si="1"/>
        <v>2</v>
      </c>
      <c r="U15" s="521">
        <f t="shared" si="2"/>
        <v>5</v>
      </c>
      <c r="V15" s="139">
        <v>2</v>
      </c>
    </row>
    <row r="16" spans="1:22" ht="16.5" thickBot="1">
      <c r="A16" s="2">
        <v>20</v>
      </c>
      <c r="B16" s="243" t="s">
        <v>33</v>
      </c>
      <c r="C16" s="153">
        <v>4</v>
      </c>
      <c r="D16" s="194">
        <v>3</v>
      </c>
      <c r="E16" s="153">
        <v>1</v>
      </c>
      <c r="F16" s="194">
        <v>2</v>
      </c>
      <c r="G16" s="153">
        <v>1</v>
      </c>
      <c r="H16" s="194">
        <v>4</v>
      </c>
      <c r="I16" s="142">
        <v>1</v>
      </c>
      <c r="J16" s="140">
        <v>0</v>
      </c>
      <c r="K16" s="142">
        <v>2</v>
      </c>
      <c r="L16" s="140">
        <v>0</v>
      </c>
      <c r="M16" s="142">
        <v>1</v>
      </c>
      <c r="N16" s="140">
        <v>4</v>
      </c>
      <c r="O16" s="142">
        <v>2</v>
      </c>
      <c r="P16" s="140">
        <v>0</v>
      </c>
      <c r="Q16" s="142">
        <v>2</v>
      </c>
      <c r="R16" s="155">
        <v>1</v>
      </c>
      <c r="S16" s="280">
        <f t="shared" si="0"/>
        <v>14</v>
      </c>
      <c r="T16" s="280">
        <f t="shared" si="1"/>
        <v>14</v>
      </c>
      <c r="U16" s="520">
        <f t="shared" si="2"/>
        <v>28</v>
      </c>
      <c r="V16" s="139">
        <v>8</v>
      </c>
    </row>
    <row r="17" spans="1:22" ht="16.5" thickBot="1">
      <c r="A17" s="2">
        <v>41</v>
      </c>
      <c r="B17" s="243" t="s">
        <v>8</v>
      </c>
      <c r="C17" s="153">
        <v>1</v>
      </c>
      <c r="D17" s="194">
        <v>2</v>
      </c>
      <c r="E17" s="153"/>
      <c r="F17" s="194"/>
      <c r="G17" s="153"/>
      <c r="H17" s="194"/>
      <c r="I17" s="142"/>
      <c r="J17" s="140"/>
      <c r="K17" s="142"/>
      <c r="L17" s="140"/>
      <c r="M17" s="142"/>
      <c r="N17" s="140"/>
      <c r="O17" s="178"/>
      <c r="P17" s="282"/>
      <c r="Q17" s="142">
        <v>0</v>
      </c>
      <c r="R17" s="155">
        <v>2</v>
      </c>
      <c r="S17" s="280">
        <f t="shared" si="0"/>
        <v>1</v>
      </c>
      <c r="T17" s="280">
        <f t="shared" si="1"/>
        <v>4</v>
      </c>
      <c r="U17" s="521">
        <f t="shared" si="2"/>
        <v>5</v>
      </c>
      <c r="V17" s="139">
        <v>7</v>
      </c>
    </row>
    <row r="18" spans="1:22" ht="16.5" thickBot="1">
      <c r="A18" s="2">
        <v>45</v>
      </c>
      <c r="B18" s="243" t="s">
        <v>53</v>
      </c>
      <c r="C18" s="153"/>
      <c r="D18" s="194"/>
      <c r="E18" s="153"/>
      <c r="F18" s="194"/>
      <c r="G18" s="153"/>
      <c r="H18" s="194"/>
      <c r="I18" s="142"/>
      <c r="J18" s="140"/>
      <c r="K18" s="142"/>
      <c r="L18" s="140"/>
      <c r="M18" s="142">
        <v>2</v>
      </c>
      <c r="N18" s="140">
        <v>0</v>
      </c>
      <c r="O18" s="178"/>
      <c r="P18" s="282"/>
      <c r="Q18" s="142">
        <v>1</v>
      </c>
      <c r="R18" s="155">
        <v>0</v>
      </c>
      <c r="S18" s="280">
        <f t="shared" si="0"/>
        <v>3</v>
      </c>
      <c r="T18" s="280">
        <f t="shared" si="1"/>
        <v>0</v>
      </c>
      <c r="U18" s="521">
        <f t="shared" si="2"/>
        <v>3</v>
      </c>
      <c r="V18" s="139">
        <v>7</v>
      </c>
    </row>
    <row r="19" spans="1:22" ht="16.5" thickBot="1">
      <c r="A19" s="2">
        <v>72</v>
      </c>
      <c r="B19" s="243" t="s">
        <v>172</v>
      </c>
      <c r="C19" s="153"/>
      <c r="D19" s="194"/>
      <c r="E19" s="153"/>
      <c r="F19" s="194"/>
      <c r="G19" s="273"/>
      <c r="H19" s="274"/>
      <c r="I19" s="178"/>
      <c r="J19" s="282"/>
      <c r="K19" s="178"/>
      <c r="L19" s="282"/>
      <c r="M19" s="178"/>
      <c r="N19" s="282"/>
      <c r="O19" s="178"/>
      <c r="P19" s="282"/>
      <c r="Q19" s="178"/>
      <c r="R19" s="167"/>
      <c r="S19" s="280">
        <f t="shared" si="0"/>
        <v>0</v>
      </c>
      <c r="T19" s="280">
        <f t="shared" si="1"/>
        <v>0</v>
      </c>
      <c r="U19" s="521">
        <f t="shared" si="2"/>
        <v>0</v>
      </c>
      <c r="V19" s="139">
        <v>2</v>
      </c>
    </row>
    <row r="20" spans="1:22" ht="16.5" thickBot="1">
      <c r="A20" s="2">
        <v>18</v>
      </c>
      <c r="B20" s="243" t="s">
        <v>25</v>
      </c>
      <c r="C20" s="153"/>
      <c r="D20" s="194"/>
      <c r="E20" s="153">
        <v>1</v>
      </c>
      <c r="F20" s="194">
        <v>0</v>
      </c>
      <c r="G20" s="153"/>
      <c r="H20" s="194"/>
      <c r="I20" s="178"/>
      <c r="J20" s="282"/>
      <c r="K20" s="142"/>
      <c r="L20" s="140"/>
      <c r="M20" s="178"/>
      <c r="N20" s="282"/>
      <c r="O20" s="142">
        <v>1</v>
      </c>
      <c r="P20" s="140">
        <v>0</v>
      </c>
      <c r="Q20" s="142">
        <v>1</v>
      </c>
      <c r="R20" s="155">
        <v>0</v>
      </c>
      <c r="S20" s="280">
        <f t="shared" si="0"/>
        <v>3</v>
      </c>
      <c r="T20" s="280">
        <f t="shared" si="1"/>
        <v>0</v>
      </c>
      <c r="U20" s="521">
        <f t="shared" si="2"/>
        <v>3</v>
      </c>
      <c r="V20" s="139">
        <v>6</v>
      </c>
    </row>
    <row r="21" spans="1:21" ht="16.5" thickBot="1">
      <c r="A21" s="1"/>
      <c r="B21" s="244" t="s">
        <v>182</v>
      </c>
      <c r="C21" s="275"/>
      <c r="D21" s="196"/>
      <c r="E21" s="195"/>
      <c r="F21" s="196"/>
      <c r="G21" s="195"/>
      <c r="H21" s="196"/>
      <c r="I21" s="143"/>
      <c r="J21" s="141"/>
      <c r="K21" s="143"/>
      <c r="L21" s="141"/>
      <c r="M21" s="143"/>
      <c r="N21" s="141"/>
      <c r="O21" s="143"/>
      <c r="P21" s="141"/>
      <c r="Q21" s="143"/>
      <c r="R21" s="156"/>
      <c r="S21" s="280">
        <f t="shared" si="0"/>
        <v>0</v>
      </c>
      <c r="T21" s="280">
        <f t="shared" si="1"/>
        <v>0</v>
      </c>
      <c r="U21" s="521">
        <f t="shared" si="2"/>
        <v>0</v>
      </c>
    </row>
    <row r="22" spans="3:21" ht="15.75" thickBot="1">
      <c r="C22" s="14">
        <f aca="true" t="shared" si="3" ref="C22:P22">SUM(C3:C21)</f>
        <v>15</v>
      </c>
      <c r="D22" s="14">
        <f t="shared" si="3"/>
        <v>15</v>
      </c>
      <c r="E22" s="14">
        <f t="shared" si="3"/>
        <v>20</v>
      </c>
      <c r="F22" s="14">
        <f t="shared" si="3"/>
        <v>13</v>
      </c>
      <c r="G22" s="14">
        <f t="shared" si="3"/>
        <v>17</v>
      </c>
      <c r="H22" s="14">
        <f t="shared" si="3"/>
        <v>16</v>
      </c>
      <c r="I22">
        <f t="shared" si="3"/>
        <v>7</v>
      </c>
      <c r="J22">
        <f t="shared" si="3"/>
        <v>5</v>
      </c>
      <c r="K22">
        <f t="shared" si="3"/>
        <v>7</v>
      </c>
      <c r="L22">
        <f t="shared" si="3"/>
        <v>4</v>
      </c>
      <c r="M22">
        <f t="shared" si="3"/>
        <v>15</v>
      </c>
      <c r="N22">
        <f t="shared" si="3"/>
        <v>11</v>
      </c>
      <c r="O22">
        <f t="shared" si="3"/>
        <v>11</v>
      </c>
      <c r="P22">
        <f t="shared" si="3"/>
        <v>8</v>
      </c>
      <c r="Q22">
        <f>SUM(Q3:Q21)</f>
        <v>9</v>
      </c>
      <c r="R22">
        <f>SUM(R3:R21)</f>
        <v>8</v>
      </c>
      <c r="S22" s="280">
        <f t="shared" si="0"/>
        <v>101</v>
      </c>
      <c r="T22" s="280">
        <f t="shared" si="1"/>
        <v>80</v>
      </c>
      <c r="U22" s="278">
        <f>SUM(C22:P22)</f>
        <v>164</v>
      </c>
    </row>
  </sheetData>
  <mergeCells count="8">
    <mergeCell ref="C1:D1"/>
    <mergeCell ref="E1:F1"/>
    <mergeCell ref="G1:H1"/>
    <mergeCell ref="Q1:R1"/>
    <mergeCell ref="O1:P1"/>
    <mergeCell ref="M1:N1"/>
    <mergeCell ref="I1:J1"/>
    <mergeCell ref="K1:L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4">
      <selection activeCell="U6" sqref="U6"/>
    </sheetView>
  </sheetViews>
  <sheetFormatPr defaultColWidth="9.00390625" defaultRowHeight="14.25"/>
  <cols>
    <col min="1" max="1" width="3.125" style="0" bestFit="1" customWidth="1"/>
    <col min="2" max="2" width="18.375" style="0" bestFit="1" customWidth="1"/>
    <col min="3" max="3" width="4.625" style="0" customWidth="1"/>
    <col min="4" max="4" width="5.50390625" style="0" customWidth="1"/>
    <col min="5" max="5" width="4.125" style="0" customWidth="1"/>
    <col min="6" max="6" width="5.50390625" style="0" customWidth="1"/>
    <col min="7" max="7" width="4.125" style="0" customWidth="1"/>
    <col min="8" max="9" width="4.00390625" style="0" customWidth="1"/>
    <col min="10" max="10" width="4.50390625" style="0" customWidth="1"/>
    <col min="11" max="11" width="4.25390625" style="0" customWidth="1"/>
    <col min="12" max="12" width="5.00390625" style="0" customWidth="1"/>
    <col min="13" max="13" width="4.125" style="0" customWidth="1"/>
    <col min="14" max="14" width="4.875" style="0" customWidth="1"/>
    <col min="15" max="16" width="5.50390625" style="0" bestFit="1" customWidth="1"/>
    <col min="17" max="17" width="4.75390625" style="0" customWidth="1"/>
    <col min="18" max="18" width="7.125" style="14" bestFit="1" customWidth="1"/>
    <col min="19" max="19" width="4.75390625" style="0" bestFit="1" customWidth="1"/>
  </cols>
  <sheetData>
    <row r="1" spans="1:17" ht="15.75" thickBot="1">
      <c r="A1" s="58"/>
      <c r="B1" s="48" t="s">
        <v>0</v>
      </c>
      <c r="C1" s="604" t="s">
        <v>134</v>
      </c>
      <c r="D1" s="605"/>
      <c r="E1" s="604" t="s">
        <v>150</v>
      </c>
      <c r="F1" s="605"/>
      <c r="G1" s="604" t="s">
        <v>151</v>
      </c>
      <c r="H1" s="605"/>
      <c r="I1" s="574" t="s">
        <v>134</v>
      </c>
      <c r="J1" s="575"/>
      <c r="K1" s="574" t="s">
        <v>150</v>
      </c>
      <c r="L1" s="575"/>
      <c r="M1" s="236" t="s">
        <v>151</v>
      </c>
      <c r="N1" s="237"/>
      <c r="O1" s="102" t="s">
        <v>31</v>
      </c>
      <c r="P1" s="103"/>
      <c r="Q1" s="104" t="s">
        <v>35</v>
      </c>
    </row>
    <row r="2" spans="3:19" ht="15.75" thickBot="1">
      <c r="C2" s="463">
        <v>9</v>
      </c>
      <c r="D2" s="535">
        <v>4</v>
      </c>
      <c r="E2" s="463">
        <v>11</v>
      </c>
      <c r="F2" s="535">
        <v>4</v>
      </c>
      <c r="G2" s="105">
        <v>1</v>
      </c>
      <c r="H2" s="529">
        <v>7</v>
      </c>
      <c r="I2" s="463">
        <v>8</v>
      </c>
      <c r="J2" s="535">
        <v>3</v>
      </c>
      <c r="K2" s="463">
        <v>9</v>
      </c>
      <c r="L2" s="535">
        <v>1</v>
      </c>
      <c r="M2" s="105">
        <v>5</v>
      </c>
      <c r="N2" s="529">
        <v>0</v>
      </c>
      <c r="O2" s="106">
        <f>C2+E2+G2+I2+K2+M2</f>
        <v>43</v>
      </c>
      <c r="P2" s="106">
        <f>D2+F2+H2+J2+L2+N2</f>
        <v>19</v>
      </c>
      <c r="Q2" s="107"/>
      <c r="R2" s="133" t="s">
        <v>207</v>
      </c>
      <c r="S2" s="1"/>
    </row>
    <row r="3" spans="1:19" ht="15.75" thickBot="1">
      <c r="A3" s="2">
        <v>89</v>
      </c>
      <c r="B3" s="4" t="s">
        <v>46</v>
      </c>
      <c r="C3" s="45"/>
      <c r="D3" s="46"/>
      <c r="E3" s="86"/>
      <c r="F3" s="87"/>
      <c r="G3" s="316"/>
      <c r="H3" s="317"/>
      <c r="I3" s="316"/>
      <c r="J3" s="317"/>
      <c r="K3" s="86"/>
      <c r="L3" s="87"/>
      <c r="M3" s="86"/>
      <c r="N3" s="87"/>
      <c r="O3" s="106">
        <f aca="true" t="shared" si="0" ref="O3:O18">C3+E3+G3+I3+K3+M3</f>
        <v>0</v>
      </c>
      <c r="P3" s="106">
        <f aca="true" t="shared" si="1" ref="P3:P18">D3+F3+H3+J3+L3+N3</f>
        <v>0</v>
      </c>
      <c r="Q3" s="522">
        <f aca="true" t="shared" si="2" ref="Q3:Q16">SUM(C3:J3,K3:N3)</f>
        <v>0</v>
      </c>
      <c r="R3" s="57">
        <v>3</v>
      </c>
      <c r="S3" s="128"/>
    </row>
    <row r="4" spans="1:19" ht="15.75" thickBot="1">
      <c r="A4" s="2">
        <v>88</v>
      </c>
      <c r="B4" s="4" t="s">
        <v>143</v>
      </c>
      <c r="C4" s="258"/>
      <c r="D4" s="256"/>
      <c r="E4" s="15">
        <v>2</v>
      </c>
      <c r="F4" s="84"/>
      <c r="G4" s="332"/>
      <c r="H4" s="333"/>
      <c r="I4" s="15">
        <v>1</v>
      </c>
      <c r="J4" s="62">
        <v>0</v>
      </c>
      <c r="K4" s="15">
        <v>2</v>
      </c>
      <c r="L4" s="62">
        <v>0</v>
      </c>
      <c r="M4" s="15"/>
      <c r="N4" s="62"/>
      <c r="O4" s="106">
        <f t="shared" si="0"/>
        <v>5</v>
      </c>
      <c r="P4" s="106">
        <f t="shared" si="1"/>
        <v>0</v>
      </c>
      <c r="Q4" s="523">
        <f t="shared" si="2"/>
        <v>5</v>
      </c>
      <c r="R4" s="57">
        <v>3</v>
      </c>
      <c r="S4" s="128"/>
    </row>
    <row r="5" spans="1:19" ht="15.75" thickBot="1">
      <c r="A5" s="2">
        <v>3</v>
      </c>
      <c r="B5" s="4" t="s">
        <v>55</v>
      </c>
      <c r="C5" s="6"/>
      <c r="D5" s="7"/>
      <c r="E5" s="258"/>
      <c r="F5" s="256"/>
      <c r="G5" s="6"/>
      <c r="H5" s="7"/>
      <c r="I5" s="258"/>
      <c r="J5" s="256"/>
      <c r="K5" s="6"/>
      <c r="L5" s="7"/>
      <c r="M5" s="6"/>
      <c r="N5" s="7"/>
      <c r="O5" s="106">
        <f t="shared" si="0"/>
        <v>0</v>
      </c>
      <c r="P5" s="106">
        <f t="shared" si="1"/>
        <v>0</v>
      </c>
      <c r="Q5" s="523">
        <f t="shared" si="2"/>
        <v>0</v>
      </c>
      <c r="R5" s="57">
        <v>3</v>
      </c>
      <c r="S5" s="128"/>
    </row>
    <row r="6" spans="1:19" ht="15.75" thickBot="1">
      <c r="A6" s="2">
        <v>26</v>
      </c>
      <c r="B6" s="4" t="s">
        <v>176</v>
      </c>
      <c r="C6" s="258"/>
      <c r="D6" s="256"/>
      <c r="E6" s="6">
        <v>1</v>
      </c>
      <c r="F6" s="7"/>
      <c r="G6" s="6"/>
      <c r="H6" s="7"/>
      <c r="I6" s="6">
        <v>1</v>
      </c>
      <c r="J6" s="7">
        <v>0</v>
      </c>
      <c r="K6" s="6">
        <v>1</v>
      </c>
      <c r="L6" s="7">
        <v>0</v>
      </c>
      <c r="M6" s="6"/>
      <c r="N6" s="7"/>
      <c r="O6" s="106">
        <f>C6+E6+G6+I6+K6+M6</f>
        <v>3</v>
      </c>
      <c r="P6" s="106">
        <f>D6+F6+H6+J6+L6+N6</f>
        <v>0</v>
      </c>
      <c r="Q6" s="523">
        <f>SUM(C6:J6,K6:N6)</f>
        <v>3</v>
      </c>
      <c r="R6" s="57">
        <v>4</v>
      </c>
      <c r="S6" s="128"/>
    </row>
    <row r="7" spans="1:19" ht="15.75" thickBot="1">
      <c r="A7" s="53">
        <v>4</v>
      </c>
      <c r="B7" s="110" t="s">
        <v>13</v>
      </c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106">
        <f t="shared" si="0"/>
        <v>0</v>
      </c>
      <c r="P7" s="106">
        <f t="shared" si="1"/>
        <v>0</v>
      </c>
      <c r="Q7" s="523">
        <f t="shared" si="2"/>
        <v>0</v>
      </c>
      <c r="R7" s="57">
        <v>5</v>
      </c>
      <c r="S7" s="128"/>
    </row>
    <row r="8" spans="1:19" ht="16.5" thickBot="1">
      <c r="A8" s="2">
        <v>45</v>
      </c>
      <c r="B8" s="4" t="s">
        <v>12</v>
      </c>
      <c r="C8" s="6">
        <v>1</v>
      </c>
      <c r="D8" s="7">
        <v>0</v>
      </c>
      <c r="E8" s="6">
        <v>0</v>
      </c>
      <c r="F8" s="7">
        <v>2</v>
      </c>
      <c r="G8" s="6"/>
      <c r="H8" s="7"/>
      <c r="I8" s="6">
        <v>0</v>
      </c>
      <c r="J8" s="7">
        <v>1</v>
      </c>
      <c r="K8" s="6"/>
      <c r="L8" s="7"/>
      <c r="M8" s="6"/>
      <c r="N8" s="7"/>
      <c r="O8" s="106">
        <f t="shared" si="0"/>
        <v>1</v>
      </c>
      <c r="P8" s="106">
        <f t="shared" si="1"/>
        <v>3</v>
      </c>
      <c r="Q8" s="524">
        <f t="shared" si="2"/>
        <v>4</v>
      </c>
      <c r="R8" s="57">
        <v>5</v>
      </c>
      <c r="S8" s="128"/>
    </row>
    <row r="9" spans="1:19" ht="16.5" thickBot="1">
      <c r="A9" s="2">
        <v>98</v>
      </c>
      <c r="B9" s="4" t="s">
        <v>48</v>
      </c>
      <c r="C9" s="6">
        <v>2</v>
      </c>
      <c r="D9" s="7">
        <v>0</v>
      </c>
      <c r="E9" s="6">
        <v>2</v>
      </c>
      <c r="F9" s="7">
        <v>2</v>
      </c>
      <c r="G9" s="6"/>
      <c r="H9" s="7"/>
      <c r="I9" s="6">
        <v>3</v>
      </c>
      <c r="J9" s="7">
        <v>0</v>
      </c>
      <c r="K9" s="6">
        <v>2</v>
      </c>
      <c r="L9" s="7">
        <v>2</v>
      </c>
      <c r="M9" s="6"/>
      <c r="N9" s="7"/>
      <c r="O9" s="106">
        <f t="shared" si="0"/>
        <v>9</v>
      </c>
      <c r="P9" s="106">
        <f t="shared" si="1"/>
        <v>4</v>
      </c>
      <c r="Q9" s="526">
        <f t="shared" si="2"/>
        <v>13</v>
      </c>
      <c r="R9" s="57">
        <v>5</v>
      </c>
      <c r="S9" s="128"/>
    </row>
    <row r="10" spans="1:19" ht="16.5" thickBot="1">
      <c r="A10" s="2">
        <v>16</v>
      </c>
      <c r="B10" s="4" t="s">
        <v>43</v>
      </c>
      <c r="C10" s="258"/>
      <c r="D10" s="256"/>
      <c r="E10" s="258"/>
      <c r="F10" s="256"/>
      <c r="G10" s="258"/>
      <c r="H10" s="256"/>
      <c r="I10" s="6">
        <v>1</v>
      </c>
      <c r="J10" s="7">
        <v>0</v>
      </c>
      <c r="K10" s="258"/>
      <c r="L10" s="256"/>
      <c r="M10" s="6"/>
      <c r="N10" s="7"/>
      <c r="O10" s="106">
        <f t="shared" si="0"/>
        <v>1</v>
      </c>
      <c r="P10" s="106">
        <f t="shared" si="1"/>
        <v>0</v>
      </c>
      <c r="Q10" s="524">
        <f t="shared" si="2"/>
        <v>1</v>
      </c>
      <c r="R10" s="57">
        <v>1</v>
      </c>
      <c r="S10" s="128"/>
    </row>
    <row r="11" spans="1:19" s="17" customFormat="1" ht="16.5" thickBot="1">
      <c r="A11" s="2">
        <v>23</v>
      </c>
      <c r="B11" s="89" t="s">
        <v>142</v>
      </c>
      <c r="C11" s="6"/>
      <c r="D11" s="7"/>
      <c r="E11" s="6"/>
      <c r="F11" s="7"/>
      <c r="G11" s="6"/>
      <c r="H11" s="7"/>
      <c r="I11" s="6"/>
      <c r="J11" s="7"/>
      <c r="K11" s="6">
        <v>0</v>
      </c>
      <c r="L11" s="7">
        <v>1</v>
      </c>
      <c r="M11" s="6"/>
      <c r="N11" s="7"/>
      <c r="O11" s="106">
        <f t="shared" si="0"/>
        <v>0</v>
      </c>
      <c r="P11" s="106">
        <f t="shared" si="1"/>
        <v>1</v>
      </c>
      <c r="Q11" s="523">
        <f t="shared" si="2"/>
        <v>1</v>
      </c>
      <c r="R11" s="53">
        <v>5</v>
      </c>
      <c r="S11" s="128"/>
    </row>
    <row r="12" spans="1:19" ht="16.5" thickBot="1">
      <c r="A12" s="2">
        <v>94</v>
      </c>
      <c r="B12" s="4" t="s">
        <v>47</v>
      </c>
      <c r="C12" s="6">
        <v>1</v>
      </c>
      <c r="D12" s="7">
        <v>3</v>
      </c>
      <c r="E12" s="6">
        <v>1</v>
      </c>
      <c r="F12" s="7">
        <v>1</v>
      </c>
      <c r="G12" s="6"/>
      <c r="H12" s="7"/>
      <c r="I12" s="258"/>
      <c r="J12" s="256"/>
      <c r="K12" s="6">
        <v>2</v>
      </c>
      <c r="L12" s="7">
        <v>1</v>
      </c>
      <c r="M12" s="6"/>
      <c r="N12" s="7"/>
      <c r="O12" s="106">
        <f t="shared" si="0"/>
        <v>4</v>
      </c>
      <c r="P12" s="106">
        <f t="shared" si="1"/>
        <v>5</v>
      </c>
      <c r="Q12" s="524">
        <f t="shared" si="2"/>
        <v>9</v>
      </c>
      <c r="R12" s="57">
        <v>4</v>
      </c>
      <c r="S12" s="128"/>
    </row>
    <row r="13" spans="1:19" ht="15.75" thickBot="1">
      <c r="A13" s="2">
        <v>29</v>
      </c>
      <c r="B13" s="4" t="s">
        <v>45</v>
      </c>
      <c r="C13" s="6"/>
      <c r="D13" s="7"/>
      <c r="E13" s="6">
        <v>1</v>
      </c>
      <c r="F13" s="7">
        <v>0</v>
      </c>
      <c r="G13" s="6">
        <v>1</v>
      </c>
      <c r="H13" s="7">
        <v>0</v>
      </c>
      <c r="I13" s="258"/>
      <c r="J13" s="256"/>
      <c r="K13" s="6">
        <v>0</v>
      </c>
      <c r="L13" s="7">
        <v>1</v>
      </c>
      <c r="M13" s="6"/>
      <c r="N13" s="7"/>
      <c r="O13" s="106">
        <f t="shared" si="0"/>
        <v>2</v>
      </c>
      <c r="P13" s="106">
        <f t="shared" si="1"/>
        <v>1</v>
      </c>
      <c r="Q13" s="523">
        <f t="shared" si="2"/>
        <v>3</v>
      </c>
      <c r="R13" s="57">
        <v>4</v>
      </c>
      <c r="S13" s="128"/>
    </row>
    <row r="14" spans="1:19" ht="16.5" thickBot="1">
      <c r="A14" s="2">
        <v>92</v>
      </c>
      <c r="B14" s="4" t="s">
        <v>44</v>
      </c>
      <c r="C14" s="6">
        <v>5</v>
      </c>
      <c r="D14" s="7">
        <v>4</v>
      </c>
      <c r="E14" s="6">
        <v>3</v>
      </c>
      <c r="F14" s="7">
        <v>1</v>
      </c>
      <c r="G14" s="6">
        <v>0</v>
      </c>
      <c r="H14" s="7">
        <v>1</v>
      </c>
      <c r="I14" s="6">
        <v>2</v>
      </c>
      <c r="J14" s="7">
        <v>3</v>
      </c>
      <c r="K14" s="6">
        <v>2</v>
      </c>
      <c r="L14" s="7">
        <v>3</v>
      </c>
      <c r="M14" s="6"/>
      <c r="N14" s="7"/>
      <c r="O14" s="106">
        <f t="shared" si="0"/>
        <v>12</v>
      </c>
      <c r="P14" s="106">
        <f t="shared" si="1"/>
        <v>12</v>
      </c>
      <c r="Q14" s="526">
        <f t="shared" si="2"/>
        <v>24</v>
      </c>
      <c r="R14" s="57">
        <v>5</v>
      </c>
      <c r="S14" s="128"/>
    </row>
    <row r="15" spans="1:19" ht="15.75" thickBot="1">
      <c r="A15" s="2">
        <v>13</v>
      </c>
      <c r="B15" s="4" t="s">
        <v>42</v>
      </c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106">
        <f t="shared" si="0"/>
        <v>0</v>
      </c>
      <c r="P15" s="106">
        <f t="shared" si="1"/>
        <v>0</v>
      </c>
      <c r="Q15" s="523">
        <f t="shared" si="2"/>
        <v>0</v>
      </c>
      <c r="R15" s="57">
        <v>5</v>
      </c>
      <c r="S15" s="128"/>
    </row>
    <row r="16" spans="1:19" ht="15.75" thickBot="1">
      <c r="A16" s="2">
        <v>2</v>
      </c>
      <c r="B16" s="4" t="s">
        <v>113</v>
      </c>
      <c r="C16" s="8"/>
      <c r="D16" s="9"/>
      <c r="E16" s="8">
        <v>1</v>
      </c>
      <c r="F16" s="9">
        <v>0</v>
      </c>
      <c r="G16" s="8"/>
      <c r="H16" s="9"/>
      <c r="I16" s="8"/>
      <c r="J16" s="9"/>
      <c r="K16" s="8"/>
      <c r="L16" s="83"/>
      <c r="M16" s="8"/>
      <c r="N16" s="9"/>
      <c r="O16" s="106">
        <f t="shared" si="0"/>
        <v>1</v>
      </c>
      <c r="P16" s="106">
        <f t="shared" si="1"/>
        <v>0</v>
      </c>
      <c r="Q16" s="525">
        <f t="shared" si="2"/>
        <v>1</v>
      </c>
      <c r="R16" s="195">
        <v>5</v>
      </c>
      <c r="S16" s="129"/>
    </row>
    <row r="17" spans="1:17" ht="15" thickBot="1">
      <c r="A17" s="128"/>
      <c r="B17" s="128" t="s">
        <v>62</v>
      </c>
      <c r="C17" s="223"/>
      <c r="D17" s="174"/>
      <c r="E17" s="173"/>
      <c r="F17" s="174"/>
      <c r="G17" s="173"/>
      <c r="H17" s="174"/>
      <c r="I17" s="173"/>
      <c r="J17" s="174"/>
      <c r="K17" s="173"/>
      <c r="L17" s="173"/>
      <c r="M17" s="173"/>
      <c r="N17" s="174"/>
      <c r="O17" s="106">
        <f t="shared" si="0"/>
        <v>0</v>
      </c>
      <c r="P17" s="106">
        <f t="shared" si="1"/>
        <v>0</v>
      </c>
      <c r="Q17" s="175">
        <f>SUM(Q3:Q13)</f>
        <v>39</v>
      </c>
    </row>
    <row r="18" spans="3:17" ht="15" thickBot="1">
      <c r="C18" s="104">
        <f aca="true" t="shared" si="3" ref="C18:J18">SUM(C4:C14)</f>
        <v>9</v>
      </c>
      <c r="D18" s="224">
        <f t="shared" si="3"/>
        <v>7</v>
      </c>
      <c r="E18" s="173">
        <f>SUM(E3:E16)</f>
        <v>11</v>
      </c>
      <c r="F18" s="174">
        <f>SUM(F3:F16)</f>
        <v>6</v>
      </c>
      <c r="G18" s="173">
        <f t="shared" si="3"/>
        <v>1</v>
      </c>
      <c r="H18" s="174">
        <f t="shared" si="3"/>
        <v>1</v>
      </c>
      <c r="I18" s="173">
        <f t="shared" si="3"/>
        <v>8</v>
      </c>
      <c r="J18" s="174">
        <f t="shared" si="3"/>
        <v>4</v>
      </c>
      <c r="K18" s="173">
        <f>SUM(K4:K16)</f>
        <v>9</v>
      </c>
      <c r="L18" s="173">
        <f>SUM(L4:L16)</f>
        <v>8</v>
      </c>
      <c r="M18" s="173">
        <f>SUM(M4:M14)</f>
        <v>0</v>
      </c>
      <c r="N18" s="174">
        <f>SUM(N4:N14)</f>
        <v>0</v>
      </c>
      <c r="O18" s="106">
        <f t="shared" si="0"/>
        <v>38</v>
      </c>
      <c r="P18" s="106">
        <f t="shared" si="1"/>
        <v>26</v>
      </c>
      <c r="Q18" s="175">
        <f>SUM(Q4:Q14)</f>
        <v>63</v>
      </c>
    </row>
  </sheetData>
  <mergeCells count="5">
    <mergeCell ref="I1:J1"/>
    <mergeCell ref="K1:L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"/>
  <sheetViews>
    <sheetView zoomScale="85" zoomScaleNormal="85" workbookViewId="0" topLeftCell="A1">
      <selection activeCell="P28" sqref="P28"/>
    </sheetView>
  </sheetViews>
  <sheetFormatPr defaultColWidth="9.00390625" defaultRowHeight="14.25"/>
  <cols>
    <col min="1" max="1" width="4.00390625" style="33" bestFit="1" customWidth="1"/>
    <col min="2" max="2" width="15.75390625" style="33" bestFit="1" customWidth="1"/>
    <col min="3" max="3" width="3.75390625" style="33" customWidth="1"/>
    <col min="4" max="4" width="4.25390625" style="33" customWidth="1"/>
    <col min="5" max="5" width="4.625" style="16" customWidth="1"/>
    <col min="6" max="6" width="4.875" style="33" customWidth="1"/>
    <col min="7" max="7" width="4.125" style="33" customWidth="1"/>
    <col min="8" max="8" width="5.50390625" style="33" customWidth="1"/>
    <col min="9" max="9" width="3.625" style="33" customWidth="1"/>
    <col min="10" max="10" width="4.25390625" style="33" customWidth="1"/>
    <col min="11" max="11" width="4.50390625" style="33" customWidth="1"/>
    <col min="12" max="12" width="5.00390625" style="33" customWidth="1"/>
    <col min="13" max="13" width="4.75390625" style="33" customWidth="1"/>
    <col min="14" max="14" width="5.125" style="33" customWidth="1"/>
    <col min="15" max="15" width="4.125" style="33" customWidth="1"/>
    <col min="16" max="20" width="4.875" style="33" customWidth="1"/>
    <col min="21" max="21" width="5.50390625" style="33" customWidth="1"/>
    <col min="22" max="22" width="6.00390625" style="33" customWidth="1"/>
    <col min="23" max="23" width="5.125" style="33" customWidth="1"/>
    <col min="24" max="24" width="6.00390625" style="33" customWidth="1"/>
    <col min="25" max="25" width="9.00390625" style="33" customWidth="1"/>
    <col min="26" max="26" width="7.875" style="33" bestFit="1" customWidth="1"/>
    <col min="27" max="16384" width="9.00390625" style="33" customWidth="1"/>
  </cols>
  <sheetData>
    <row r="1" spans="1:28" ht="15">
      <c r="A1" s="92" t="s">
        <v>0</v>
      </c>
      <c r="B1" s="93" t="s">
        <v>50</v>
      </c>
      <c r="C1" s="610"/>
      <c r="D1" s="611"/>
      <c r="E1" s="610"/>
      <c r="F1" s="611"/>
      <c r="G1" s="610"/>
      <c r="H1" s="611"/>
      <c r="I1" s="610"/>
      <c r="J1" s="611"/>
      <c r="K1" s="610"/>
      <c r="L1" s="611"/>
      <c r="M1" s="610"/>
      <c r="N1" s="611"/>
      <c r="O1" s="610"/>
      <c r="P1" s="611"/>
      <c r="Q1" s="610"/>
      <c r="R1" s="611"/>
      <c r="S1" s="612"/>
      <c r="T1" s="611"/>
      <c r="U1" s="610"/>
      <c r="V1" s="611"/>
      <c r="W1" s="94" t="s">
        <v>39</v>
      </c>
      <c r="X1" s="94" t="s">
        <v>40</v>
      </c>
      <c r="Z1" s="95"/>
      <c r="AB1" s="139" t="s">
        <v>81</v>
      </c>
    </row>
    <row r="2" spans="1:27" ht="15" thickBot="1">
      <c r="A2" s="92"/>
      <c r="B2" s="93"/>
      <c r="C2" s="6"/>
      <c r="D2" s="96"/>
      <c r="E2" s="6"/>
      <c r="F2" s="96"/>
      <c r="G2" s="6"/>
      <c r="H2" s="96"/>
      <c r="I2" s="6"/>
      <c r="J2" s="96"/>
      <c r="K2" s="6"/>
      <c r="L2" s="96"/>
      <c r="M2" s="6"/>
      <c r="N2" s="96"/>
      <c r="O2" s="6"/>
      <c r="P2" s="96"/>
      <c r="Q2" s="97"/>
      <c r="R2" s="98"/>
      <c r="S2" s="99"/>
      <c r="T2" s="99"/>
      <c r="U2" s="6"/>
      <c r="V2" s="96"/>
      <c r="W2" s="33">
        <f>SUM(U2,O2,M2,K2,I2,G2,E2,C2,S2,Q2)</f>
        <v>0</v>
      </c>
      <c r="X2" s="33">
        <f>SUM(V2,P2,N2,L2,J2,H2,F2,D2)</f>
        <v>0</v>
      </c>
      <c r="Y2" s="91" t="s">
        <v>10</v>
      </c>
      <c r="Z2" s="202" t="s">
        <v>34</v>
      </c>
      <c r="AA2" s="37" t="s">
        <v>120</v>
      </c>
    </row>
    <row r="3" spans="1:27" ht="14.25">
      <c r="A3" s="45">
        <v>2</v>
      </c>
      <c r="B3" s="61" t="s">
        <v>16</v>
      </c>
      <c r="C3" s="45"/>
      <c r="D3" s="46"/>
      <c r="E3" s="45"/>
      <c r="F3" s="46"/>
      <c r="G3" s="45"/>
      <c r="H3" s="46"/>
      <c r="I3" s="45"/>
      <c r="J3" s="46"/>
      <c r="K3" s="45"/>
      <c r="L3" s="46"/>
      <c r="M3" s="45"/>
      <c r="N3" s="46"/>
      <c r="O3" s="45"/>
      <c r="P3" s="46"/>
      <c r="Q3" s="78"/>
      <c r="R3" s="79"/>
      <c r="S3" s="100"/>
      <c r="T3" s="100"/>
      <c r="U3" s="45"/>
      <c r="V3" s="85"/>
      <c r="W3" s="49">
        <f>U3+S3+Q3+O3+M3+K3+I3+G3+E3+C3</f>
        <v>0</v>
      </c>
      <c r="X3" s="187">
        <f>V3+T3+R3+P3+N3+L3+J3+H3+F3+D3</f>
        <v>0</v>
      </c>
      <c r="Y3" s="193">
        <f aca="true" t="shared" si="0" ref="Y3:Y12">SUM(C3:V3)</f>
        <v>0</v>
      </c>
      <c r="Z3" s="200">
        <v>10</v>
      </c>
      <c r="AA3" s="201">
        <f>Y3/Z3</f>
        <v>0</v>
      </c>
    </row>
    <row r="4" spans="1:27" ht="14.25">
      <c r="A4" s="6">
        <v>21</v>
      </c>
      <c r="B4" s="3" t="s">
        <v>17</v>
      </c>
      <c r="C4" s="6"/>
      <c r="D4" s="7"/>
      <c r="E4" s="6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80"/>
      <c r="R4" s="71"/>
      <c r="S4" s="75"/>
      <c r="T4" s="75"/>
      <c r="U4" s="6"/>
      <c r="V4" s="5"/>
      <c r="W4" s="25">
        <f aca="true" t="shared" si="1" ref="W4:W14">U4+S4+Q4+O4+M4+K4+I4+G4+E4+C4</f>
        <v>0</v>
      </c>
      <c r="X4" s="188">
        <f aca="true" t="shared" si="2" ref="X4:X14">V4+T4+R4+P4+N4+L4+J4+H4+F4+D4</f>
        <v>0</v>
      </c>
      <c r="Y4" s="191">
        <f t="shared" si="0"/>
        <v>0</v>
      </c>
      <c r="Z4" s="108">
        <v>10</v>
      </c>
      <c r="AA4" s="201">
        <f aca="true" t="shared" si="3" ref="AA4:AA14">Y4/Z4</f>
        <v>0</v>
      </c>
    </row>
    <row r="5" spans="1:27" ht="14.25">
      <c r="A5" s="6">
        <v>45</v>
      </c>
      <c r="B5" s="3" t="s">
        <v>59</v>
      </c>
      <c r="C5" s="6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80"/>
      <c r="R5" s="71"/>
      <c r="S5" s="75"/>
      <c r="T5" s="75"/>
      <c r="U5" s="6"/>
      <c r="V5" s="5"/>
      <c r="W5" s="25">
        <f t="shared" si="1"/>
        <v>0</v>
      </c>
      <c r="X5" s="188">
        <f t="shared" si="2"/>
        <v>0</v>
      </c>
      <c r="Y5" s="32">
        <f>SUM(C5:V5)</f>
        <v>0</v>
      </c>
      <c r="Z5" s="108">
        <v>8</v>
      </c>
      <c r="AA5" s="201">
        <f t="shared" si="3"/>
        <v>0</v>
      </c>
    </row>
    <row r="6" spans="1:27" ht="14.25">
      <c r="A6" s="6">
        <v>92</v>
      </c>
      <c r="B6" s="3" t="s">
        <v>18</v>
      </c>
      <c r="C6" s="6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80"/>
      <c r="R6" s="71"/>
      <c r="S6" s="75"/>
      <c r="T6" s="75"/>
      <c r="U6" s="6"/>
      <c r="V6" s="5"/>
      <c r="W6" s="25">
        <f t="shared" si="1"/>
        <v>0</v>
      </c>
      <c r="X6" s="188">
        <f t="shared" si="2"/>
        <v>0</v>
      </c>
      <c r="Y6" s="32">
        <f t="shared" si="0"/>
        <v>0</v>
      </c>
      <c r="Z6" s="108">
        <v>5</v>
      </c>
      <c r="AA6" s="201">
        <f t="shared" si="3"/>
        <v>0</v>
      </c>
    </row>
    <row r="7" spans="1:27" ht="14.25">
      <c r="A7" s="20">
        <v>31</v>
      </c>
      <c r="B7" s="13" t="s">
        <v>19</v>
      </c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80"/>
      <c r="R7" s="71"/>
      <c r="S7" s="75"/>
      <c r="T7" s="75"/>
      <c r="U7" s="6"/>
      <c r="V7" s="5"/>
      <c r="W7" s="25">
        <f t="shared" si="1"/>
        <v>0</v>
      </c>
      <c r="X7" s="188">
        <f t="shared" si="2"/>
        <v>0</v>
      </c>
      <c r="Y7" s="191">
        <f t="shared" si="0"/>
        <v>0</v>
      </c>
      <c r="Z7" s="108">
        <v>10</v>
      </c>
      <c r="AA7" s="201">
        <f t="shared" si="3"/>
        <v>0</v>
      </c>
    </row>
    <row r="8" spans="1:27" ht="14.25">
      <c r="A8" s="20"/>
      <c r="B8" s="13" t="s">
        <v>28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80"/>
      <c r="R8" s="71"/>
      <c r="S8" s="75"/>
      <c r="T8" s="75"/>
      <c r="U8" s="6"/>
      <c r="V8" s="5"/>
      <c r="W8" s="25">
        <f t="shared" si="1"/>
        <v>0</v>
      </c>
      <c r="X8" s="188">
        <f t="shared" si="2"/>
        <v>0</v>
      </c>
      <c r="Y8" s="32">
        <f>SUM(C8:V8)</f>
        <v>0</v>
      </c>
      <c r="Z8" s="108">
        <v>4</v>
      </c>
      <c r="AA8" s="201">
        <f t="shared" si="3"/>
        <v>0</v>
      </c>
    </row>
    <row r="9" spans="1:27" ht="14.25">
      <c r="A9" s="20"/>
      <c r="B9" s="13" t="s">
        <v>61</v>
      </c>
      <c r="C9" s="6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80"/>
      <c r="R9" s="71"/>
      <c r="S9" s="75"/>
      <c r="T9" s="75"/>
      <c r="U9" s="6"/>
      <c r="V9" s="5"/>
      <c r="W9" s="25">
        <f t="shared" si="1"/>
        <v>0</v>
      </c>
      <c r="X9" s="188">
        <f t="shared" si="2"/>
        <v>0</v>
      </c>
      <c r="Y9" s="32">
        <f>SUM(C9:V9)</f>
        <v>0</v>
      </c>
      <c r="Z9" s="108">
        <v>9</v>
      </c>
      <c r="AA9" s="201">
        <f t="shared" si="3"/>
        <v>0</v>
      </c>
    </row>
    <row r="10" spans="1:27" ht="14.25">
      <c r="A10" s="39"/>
      <c r="B10" s="12" t="s">
        <v>53</v>
      </c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80"/>
      <c r="R10" s="71"/>
      <c r="S10" s="75"/>
      <c r="T10" s="75"/>
      <c r="U10" s="6"/>
      <c r="V10" s="5"/>
      <c r="W10" s="25">
        <f t="shared" si="1"/>
        <v>0</v>
      </c>
      <c r="X10" s="188">
        <f t="shared" si="2"/>
        <v>0</v>
      </c>
      <c r="Y10" s="32">
        <f>SUM(C10:V10)</f>
        <v>0</v>
      </c>
      <c r="Z10" s="108">
        <v>5</v>
      </c>
      <c r="AA10" s="201">
        <f t="shared" si="3"/>
        <v>0</v>
      </c>
    </row>
    <row r="11" spans="1:27" ht="14.25">
      <c r="A11" s="39">
        <v>20</v>
      </c>
      <c r="B11" s="12" t="s">
        <v>22</v>
      </c>
      <c r="C11" s="52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80"/>
      <c r="R11" s="71"/>
      <c r="S11" s="75"/>
      <c r="T11" s="75"/>
      <c r="U11" s="6"/>
      <c r="V11" s="5"/>
      <c r="W11" s="25">
        <f t="shared" si="1"/>
        <v>0</v>
      </c>
      <c r="X11" s="188">
        <f t="shared" si="2"/>
        <v>0</v>
      </c>
      <c r="Y11" s="191">
        <f t="shared" si="0"/>
        <v>0</v>
      </c>
      <c r="Z11" s="108">
        <v>10</v>
      </c>
      <c r="AA11" s="201">
        <f t="shared" si="3"/>
        <v>0</v>
      </c>
    </row>
    <row r="12" spans="1:27" ht="14.25">
      <c r="A12" s="6">
        <v>72</v>
      </c>
      <c r="B12" s="209" t="s">
        <v>58</v>
      </c>
      <c r="C12" s="6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80"/>
      <c r="R12" s="71"/>
      <c r="S12" s="75"/>
      <c r="T12" s="75"/>
      <c r="U12" s="6"/>
      <c r="V12" s="5"/>
      <c r="W12" s="25">
        <f t="shared" si="1"/>
        <v>0</v>
      </c>
      <c r="X12" s="188">
        <f t="shared" si="2"/>
        <v>0</v>
      </c>
      <c r="Y12" s="32">
        <f t="shared" si="0"/>
        <v>0</v>
      </c>
      <c r="Z12" s="108">
        <v>7</v>
      </c>
      <c r="AA12" s="201">
        <f t="shared" si="3"/>
        <v>0</v>
      </c>
    </row>
    <row r="13" spans="1:27" ht="14.25">
      <c r="A13" s="20">
        <v>15</v>
      </c>
      <c r="B13" s="13" t="s">
        <v>116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123"/>
      <c r="R13" s="124"/>
      <c r="S13" s="125"/>
      <c r="T13" s="125"/>
      <c r="U13" s="20"/>
      <c r="V13" s="60"/>
      <c r="W13" s="25">
        <f t="shared" si="1"/>
        <v>0</v>
      </c>
      <c r="X13" s="188">
        <f t="shared" si="2"/>
        <v>0</v>
      </c>
      <c r="Y13" s="32">
        <f>SUM(C13:V13)</f>
        <v>0</v>
      </c>
      <c r="Z13" s="108">
        <v>1</v>
      </c>
      <c r="AA13" s="201">
        <f t="shared" si="3"/>
        <v>0</v>
      </c>
    </row>
    <row r="14" spans="1:27" ht="15" thickBot="1">
      <c r="A14" s="8">
        <v>18</v>
      </c>
      <c r="B14" s="213" t="s">
        <v>25</v>
      </c>
      <c r="C14" s="69"/>
      <c r="D14" s="74"/>
      <c r="E14" s="8"/>
      <c r="F14" s="74"/>
      <c r="G14" s="69"/>
      <c r="H14" s="74"/>
      <c r="I14" s="69"/>
      <c r="J14" s="74"/>
      <c r="K14" s="69"/>
      <c r="L14" s="74"/>
      <c r="M14" s="69"/>
      <c r="N14" s="74"/>
      <c r="O14" s="69"/>
      <c r="P14" s="74"/>
      <c r="Q14" s="81"/>
      <c r="R14" s="82"/>
      <c r="S14" s="77"/>
      <c r="T14" s="77"/>
      <c r="U14" s="69"/>
      <c r="V14" s="212"/>
      <c r="W14" s="50">
        <f t="shared" si="1"/>
        <v>0</v>
      </c>
      <c r="X14" s="189">
        <f t="shared" si="2"/>
        <v>0</v>
      </c>
      <c r="Y14" s="192">
        <f>SUM(C14:V14)</f>
        <v>0</v>
      </c>
      <c r="Z14" s="108">
        <v>10</v>
      </c>
      <c r="AA14" s="201">
        <f t="shared" si="3"/>
        <v>0</v>
      </c>
    </row>
    <row r="15" spans="1:27" ht="14.25">
      <c r="A15" s="133"/>
      <c r="B15" s="126" t="s">
        <v>62</v>
      </c>
      <c r="C15" s="183"/>
      <c r="D15" s="183"/>
      <c r="E15" s="133"/>
      <c r="F15" s="183"/>
      <c r="G15" s="184"/>
      <c r="H15" s="184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>
        <v>1</v>
      </c>
      <c r="T15" s="183"/>
      <c r="U15" s="183"/>
      <c r="V15" s="183"/>
      <c r="W15" s="185"/>
      <c r="X15" s="185"/>
      <c r="Y15" s="186"/>
      <c r="Z15" s="101"/>
      <c r="AA15" s="35"/>
    </row>
    <row r="16" spans="3:25" ht="14.25">
      <c r="C16" s="33">
        <f aca="true" t="shared" si="4" ref="C16:Y16">SUM(C3:C14)</f>
        <v>0</v>
      </c>
      <c r="D16" s="33">
        <f t="shared" si="4"/>
        <v>0</v>
      </c>
      <c r="E16" s="33">
        <f t="shared" si="4"/>
        <v>0</v>
      </c>
      <c r="F16" s="33">
        <f t="shared" si="4"/>
        <v>0</v>
      </c>
      <c r="G16" s="33">
        <f t="shared" si="4"/>
        <v>0</v>
      </c>
      <c r="H16" s="33">
        <f t="shared" si="4"/>
        <v>0</v>
      </c>
      <c r="I16" s="33">
        <f t="shared" si="4"/>
        <v>0</v>
      </c>
      <c r="J16" s="33">
        <f t="shared" si="4"/>
        <v>0</v>
      </c>
      <c r="K16" s="33">
        <f t="shared" si="4"/>
        <v>0</v>
      </c>
      <c r="L16" s="33">
        <f t="shared" si="4"/>
        <v>0</v>
      </c>
      <c r="M16" s="33">
        <f t="shared" si="4"/>
        <v>0</v>
      </c>
      <c r="N16" s="33">
        <f t="shared" si="4"/>
        <v>0</v>
      </c>
      <c r="O16" s="33">
        <f t="shared" si="4"/>
        <v>0</v>
      </c>
      <c r="P16" s="33">
        <f t="shared" si="4"/>
        <v>0</v>
      </c>
      <c r="Q16" s="33">
        <f t="shared" si="4"/>
        <v>0</v>
      </c>
      <c r="R16" s="33">
        <f t="shared" si="4"/>
        <v>0</v>
      </c>
      <c r="S16" s="33">
        <f>SUM(S3:S15)</f>
        <v>1</v>
      </c>
      <c r="T16" s="33">
        <f t="shared" si="4"/>
        <v>0</v>
      </c>
      <c r="U16" s="33">
        <f t="shared" si="4"/>
        <v>0</v>
      </c>
      <c r="V16" s="33">
        <f t="shared" si="4"/>
        <v>0</v>
      </c>
      <c r="W16" s="33">
        <f t="shared" si="4"/>
        <v>0</v>
      </c>
      <c r="X16" s="33">
        <f t="shared" si="4"/>
        <v>0</v>
      </c>
      <c r="Y16" s="28">
        <f t="shared" si="4"/>
        <v>0</v>
      </c>
    </row>
    <row r="18" ht="14.25">
      <c r="B18" s="26"/>
    </row>
  </sheetData>
  <mergeCells count="10">
    <mergeCell ref="C1:D1"/>
    <mergeCell ref="E1:F1"/>
    <mergeCell ref="G1:H1"/>
    <mergeCell ref="I1:J1"/>
    <mergeCell ref="K1:L1"/>
    <mergeCell ref="M1:N1"/>
    <mergeCell ref="O1:P1"/>
    <mergeCell ref="U1:V1"/>
    <mergeCell ref="Q1:R1"/>
    <mergeCell ref="S1:T1"/>
  </mergeCells>
  <printOptions/>
  <pageMargins left="0.75" right="0.75" top="1" bottom="1" header="0.5" footer="0.5"/>
  <pageSetup horizontalDpi="1200" verticalDpi="1200" orientation="portrait" paperSize="9" r:id="rId3"/>
  <ignoredErrors>
    <ignoredError sqref="D16 F16 H16 J16" formulaRange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24"/>
  <sheetViews>
    <sheetView zoomScale="75" zoomScaleNormal="75" workbookViewId="0" topLeftCell="A1">
      <selection activeCell="B20" sqref="B20"/>
    </sheetView>
  </sheetViews>
  <sheetFormatPr defaultColWidth="9.00390625" defaultRowHeight="14.25"/>
  <cols>
    <col min="1" max="1" width="3.75390625" style="14" bestFit="1" customWidth="1"/>
    <col min="2" max="2" width="18.50390625" style="33" bestFit="1" customWidth="1"/>
    <col min="3" max="3" width="4.50390625" style="14" customWidth="1"/>
    <col min="4" max="4" width="5.375" style="14" customWidth="1"/>
    <col min="5" max="5" width="4.625" style="14" customWidth="1"/>
    <col min="6" max="6" width="4.875" style="14" customWidth="1"/>
    <col min="7" max="7" width="5.125" style="14" customWidth="1"/>
    <col min="8" max="8" width="5.50390625" style="14" customWidth="1"/>
    <col min="9" max="9" width="3.875" style="14" customWidth="1"/>
    <col min="10" max="10" width="4.875" style="14" customWidth="1"/>
    <col min="11" max="11" width="4.375" style="14" customWidth="1"/>
    <col min="12" max="13" width="3.75390625" style="14" customWidth="1"/>
    <col min="14" max="14" width="4.00390625" style="14" customWidth="1"/>
    <col min="15" max="16" width="4.375" style="14" customWidth="1"/>
    <col min="17" max="20" width="3.875" style="14" customWidth="1"/>
    <col min="21" max="21" width="4.50390625" style="14" customWidth="1"/>
    <col min="22" max="22" width="4.375" style="14" customWidth="1"/>
    <col min="23" max="23" width="4.625" style="14" customWidth="1"/>
    <col min="24" max="24" width="4.875" style="14" customWidth="1"/>
    <col min="25" max="25" width="5.125" style="14" customWidth="1"/>
    <col min="26" max="26" width="5.50390625" style="14" customWidth="1"/>
    <col min="27" max="27" width="3.875" style="14" customWidth="1"/>
    <col min="28" max="28" width="4.875" style="14" customWidth="1"/>
    <col min="29" max="29" width="4.375" style="14" customWidth="1"/>
    <col min="30" max="30" width="3.75390625" style="14" customWidth="1"/>
    <col min="31" max="31" width="4.25390625" style="14" customWidth="1"/>
    <col min="32" max="32" width="4.00390625" style="14" customWidth="1"/>
    <col min="33" max="33" width="4.375" style="14" customWidth="1"/>
    <col min="34" max="34" width="4.25390625" style="14" customWidth="1"/>
    <col min="35" max="38" width="3.875" style="14" customWidth="1"/>
    <col min="39" max="39" width="6.75390625" style="0" customWidth="1"/>
    <col min="40" max="40" width="8.50390625" style="0" customWidth="1"/>
    <col min="41" max="41" width="10.125" style="0" customWidth="1"/>
    <col min="42" max="42" width="6.50390625" style="14" bestFit="1" customWidth="1"/>
    <col min="43" max="43" width="6.625" style="14" customWidth="1"/>
    <col min="44" max="44" width="6.00390625" style="0" customWidth="1"/>
  </cols>
  <sheetData>
    <row r="1" spans="1:42" ht="15.75" thickBot="1">
      <c r="A1" s="11"/>
      <c r="B1" s="41" t="s">
        <v>56</v>
      </c>
      <c r="C1" s="619" t="s">
        <v>166</v>
      </c>
      <c r="D1" s="618"/>
      <c r="E1" s="617" t="s">
        <v>157</v>
      </c>
      <c r="F1" s="618"/>
      <c r="G1" s="617" t="s">
        <v>158</v>
      </c>
      <c r="H1" s="618"/>
      <c r="I1" s="617" t="s">
        <v>167</v>
      </c>
      <c r="J1" s="618"/>
      <c r="K1" s="617" t="s">
        <v>159</v>
      </c>
      <c r="L1" s="618"/>
      <c r="M1" s="617" t="s">
        <v>161</v>
      </c>
      <c r="N1" s="618"/>
      <c r="O1" s="617" t="s">
        <v>162</v>
      </c>
      <c r="P1" s="618"/>
      <c r="Q1" s="617" t="s">
        <v>163</v>
      </c>
      <c r="R1" s="618"/>
      <c r="S1" s="617" t="s">
        <v>164</v>
      </c>
      <c r="T1" s="618"/>
      <c r="U1" s="613" t="s">
        <v>166</v>
      </c>
      <c r="V1" s="614"/>
      <c r="W1" s="613" t="s">
        <v>157</v>
      </c>
      <c r="X1" s="614"/>
      <c r="Y1" s="613" t="s">
        <v>158</v>
      </c>
      <c r="Z1" s="614"/>
      <c r="AA1" s="613" t="s">
        <v>167</v>
      </c>
      <c r="AB1" s="614"/>
      <c r="AC1" s="613" t="s">
        <v>159</v>
      </c>
      <c r="AD1" s="614"/>
      <c r="AE1" s="613" t="s">
        <v>161</v>
      </c>
      <c r="AF1" s="614"/>
      <c r="AG1" s="613" t="s">
        <v>162</v>
      </c>
      <c r="AH1" s="615"/>
      <c r="AI1" s="616" t="s">
        <v>163</v>
      </c>
      <c r="AJ1" s="614"/>
      <c r="AK1" s="613" t="s">
        <v>164</v>
      </c>
      <c r="AL1" s="614"/>
      <c r="AM1" s="452" t="s">
        <v>39</v>
      </c>
      <c r="AN1" s="455" t="s">
        <v>40</v>
      </c>
      <c r="AP1" s="458">
        <v>18</v>
      </c>
    </row>
    <row r="2" spans="1:43" s="17" customFormat="1" ht="15.75" thickBot="1">
      <c r="A2" s="18"/>
      <c r="B2" s="42"/>
      <c r="C2" s="486">
        <v>5</v>
      </c>
      <c r="D2" s="487">
        <v>0</v>
      </c>
      <c r="E2" s="488">
        <v>5</v>
      </c>
      <c r="F2" s="487">
        <v>1</v>
      </c>
      <c r="G2" s="445">
        <v>2</v>
      </c>
      <c r="H2" s="446">
        <v>15</v>
      </c>
      <c r="I2" s="445">
        <v>1</v>
      </c>
      <c r="J2" s="446">
        <v>9</v>
      </c>
      <c r="K2" s="445">
        <v>4</v>
      </c>
      <c r="L2" s="446">
        <v>6</v>
      </c>
      <c r="M2" s="488">
        <v>18</v>
      </c>
      <c r="N2" s="487">
        <v>0</v>
      </c>
      <c r="O2" s="489">
        <v>7</v>
      </c>
      <c r="P2" s="487">
        <v>6</v>
      </c>
      <c r="Q2" s="488">
        <v>9</v>
      </c>
      <c r="R2" s="487">
        <v>2</v>
      </c>
      <c r="S2" s="488">
        <v>2</v>
      </c>
      <c r="T2" s="487">
        <v>1</v>
      </c>
      <c r="U2" s="488">
        <v>15</v>
      </c>
      <c r="V2" s="487">
        <v>3</v>
      </c>
      <c r="W2" s="492">
        <v>3</v>
      </c>
      <c r="X2" s="493">
        <v>3</v>
      </c>
      <c r="Y2" s="445">
        <v>1</v>
      </c>
      <c r="Z2" s="446">
        <v>9</v>
      </c>
      <c r="AA2" s="445">
        <v>3</v>
      </c>
      <c r="AB2" s="446">
        <v>10</v>
      </c>
      <c r="AC2" s="445">
        <v>3</v>
      </c>
      <c r="AD2" s="446">
        <v>8</v>
      </c>
      <c r="AE2" s="488">
        <v>22</v>
      </c>
      <c r="AF2" s="487">
        <v>1</v>
      </c>
      <c r="AG2" s="489">
        <v>7</v>
      </c>
      <c r="AH2" s="490">
        <v>10</v>
      </c>
      <c r="AI2" s="491">
        <v>5</v>
      </c>
      <c r="AJ2" s="487">
        <v>1</v>
      </c>
      <c r="AK2" s="488">
        <v>7</v>
      </c>
      <c r="AL2" s="487">
        <v>4</v>
      </c>
      <c r="AM2" s="451">
        <f>C2+E2+G2+I2+K2+M2+O2+Q2+S2+U2+W2+Y2+AA2+AC2+AE2+AG2+AI2+AK2</f>
        <v>119</v>
      </c>
      <c r="AN2" s="166">
        <f>D2+F2+H2+J2+L2+N2+P2+R2+T2+V2+X2+Z2+AB2+AD2+AF2+AH2+AJ2+AL2</f>
        <v>89</v>
      </c>
      <c r="AO2" s="454" t="s">
        <v>10</v>
      </c>
      <c r="AP2" s="459" t="s">
        <v>34</v>
      </c>
      <c r="AQ2" s="456" t="s">
        <v>120</v>
      </c>
    </row>
    <row r="3" spans="1:43" s="17" customFormat="1" ht="15.75">
      <c r="A3" s="18">
        <v>88</v>
      </c>
      <c r="B3" s="425" t="s">
        <v>198</v>
      </c>
      <c r="C3" s="426"/>
      <c r="D3" s="447"/>
      <c r="E3" s="426"/>
      <c r="F3" s="447"/>
      <c r="G3" s="426"/>
      <c r="H3" s="447"/>
      <c r="I3" s="426"/>
      <c r="J3" s="447"/>
      <c r="K3" s="426"/>
      <c r="L3" s="447"/>
      <c r="M3" s="426"/>
      <c r="N3" s="447"/>
      <c r="O3" s="427"/>
      <c r="P3" s="447"/>
      <c r="Q3" s="428"/>
      <c r="R3" s="448"/>
      <c r="S3" s="428"/>
      <c r="T3" s="448"/>
      <c r="U3" s="426"/>
      <c r="V3" s="447"/>
      <c r="W3" s="426"/>
      <c r="X3" s="447"/>
      <c r="Y3" s="426"/>
      <c r="Z3" s="447"/>
      <c r="AA3" s="426"/>
      <c r="AB3" s="447"/>
      <c r="AC3" s="426"/>
      <c r="AD3" s="447"/>
      <c r="AE3" s="426"/>
      <c r="AF3" s="447"/>
      <c r="AG3" s="427"/>
      <c r="AH3" s="449"/>
      <c r="AI3" s="428"/>
      <c r="AJ3" s="450"/>
      <c r="AK3" s="424"/>
      <c r="AL3" s="453"/>
      <c r="AM3" s="225">
        <f aca="true" t="shared" si="0" ref="AM3:AM22">C3+E3+G3+I3+K3+M3+O3+Q3+S3+U3+W3+Y3+AA3+AC3+AE3+AG3+AI3+AK3</f>
        <v>0</v>
      </c>
      <c r="AN3" s="330">
        <f aca="true" t="shared" si="1" ref="AN3:AN22">D3+F3+H3+J3+L3+N3+P3+R3+T3+V3+X3+Z3+AB3+AD3+AF3+AH3+AJ3+AL3</f>
        <v>0</v>
      </c>
      <c r="AO3" s="204">
        <f aca="true" t="shared" si="2" ref="AO3:AO22">SUM(C3:AL3)</f>
        <v>0</v>
      </c>
      <c r="AP3" s="459">
        <v>1</v>
      </c>
      <c r="AQ3" s="456"/>
    </row>
    <row r="4" spans="1:43" ht="15">
      <c r="A4" s="68">
        <v>46</v>
      </c>
      <c r="B4" s="347" t="s">
        <v>80</v>
      </c>
      <c r="C4" s="6"/>
      <c r="D4" s="7"/>
      <c r="E4" s="258"/>
      <c r="F4" s="256"/>
      <c r="G4" s="6"/>
      <c r="H4" s="7"/>
      <c r="I4" s="6"/>
      <c r="J4" s="7"/>
      <c r="K4" s="6"/>
      <c r="L4" s="7"/>
      <c r="M4" s="6">
        <v>1</v>
      </c>
      <c r="N4" s="7">
        <v>2</v>
      </c>
      <c r="O4" s="6">
        <v>0</v>
      </c>
      <c r="P4" s="7">
        <v>1</v>
      </c>
      <c r="Q4" s="80">
        <v>0</v>
      </c>
      <c r="R4" s="71">
        <v>2</v>
      </c>
      <c r="S4" s="80"/>
      <c r="T4" s="71"/>
      <c r="U4" s="6">
        <v>3</v>
      </c>
      <c r="V4" s="7">
        <v>2</v>
      </c>
      <c r="W4" s="258"/>
      <c r="X4" s="256"/>
      <c r="Y4" s="6"/>
      <c r="Z4" s="7"/>
      <c r="AA4" s="6"/>
      <c r="AB4" s="7"/>
      <c r="AC4" s="258"/>
      <c r="AD4" s="256"/>
      <c r="AE4" s="6">
        <v>1</v>
      </c>
      <c r="AF4" s="7">
        <v>1</v>
      </c>
      <c r="AG4" s="6"/>
      <c r="AH4" s="7"/>
      <c r="AI4" s="80"/>
      <c r="AJ4" s="71"/>
      <c r="AK4" s="326"/>
      <c r="AL4" s="327"/>
      <c r="AM4" s="330">
        <f t="shared" si="0"/>
        <v>5</v>
      </c>
      <c r="AN4" s="330">
        <f t="shared" si="1"/>
        <v>8</v>
      </c>
      <c r="AO4" s="204">
        <f t="shared" si="2"/>
        <v>13</v>
      </c>
      <c r="AP4" s="460">
        <v>14</v>
      </c>
      <c r="AQ4" s="142"/>
    </row>
    <row r="5" spans="1:43" ht="15">
      <c r="A5" s="68">
        <v>98</v>
      </c>
      <c r="B5" s="51" t="s">
        <v>14</v>
      </c>
      <c r="C5" s="6"/>
      <c r="D5" s="7"/>
      <c r="E5" s="258"/>
      <c r="F5" s="256"/>
      <c r="G5" s="258"/>
      <c r="H5" s="256"/>
      <c r="I5" s="258"/>
      <c r="J5" s="256"/>
      <c r="K5" s="258"/>
      <c r="L5" s="256"/>
      <c r="M5" s="258"/>
      <c r="N5" s="256"/>
      <c r="O5" s="258"/>
      <c r="P5" s="256"/>
      <c r="Q5" s="326"/>
      <c r="R5" s="327"/>
      <c r="S5" s="326"/>
      <c r="T5" s="327"/>
      <c r="U5" s="258"/>
      <c r="V5" s="256"/>
      <c r="W5" s="258"/>
      <c r="X5" s="256"/>
      <c r="Y5" s="6"/>
      <c r="Z5" s="7"/>
      <c r="AA5" s="258"/>
      <c r="AB5" s="256"/>
      <c r="AC5" s="258"/>
      <c r="AD5" s="256"/>
      <c r="AE5" s="258"/>
      <c r="AF5" s="256"/>
      <c r="AG5" s="258"/>
      <c r="AH5" s="256"/>
      <c r="AI5" s="326"/>
      <c r="AJ5" s="327"/>
      <c r="AK5" s="326"/>
      <c r="AL5" s="327"/>
      <c r="AM5" s="72">
        <f t="shared" si="0"/>
        <v>0</v>
      </c>
      <c r="AN5" s="72">
        <f t="shared" si="1"/>
        <v>0</v>
      </c>
      <c r="AO5" s="204">
        <f t="shared" si="2"/>
        <v>0</v>
      </c>
      <c r="AP5" s="286">
        <v>2</v>
      </c>
      <c r="AQ5" s="153"/>
    </row>
    <row r="6" spans="1:43" ht="15">
      <c r="A6" s="52">
        <v>40</v>
      </c>
      <c r="B6" s="34" t="s">
        <v>15</v>
      </c>
      <c r="C6" s="6"/>
      <c r="D6" s="7"/>
      <c r="E6" s="258"/>
      <c r="F6" s="256"/>
      <c r="G6" s="258"/>
      <c r="H6" s="256"/>
      <c r="I6" s="258"/>
      <c r="J6" s="256"/>
      <c r="K6" s="258"/>
      <c r="L6" s="256"/>
      <c r="M6" s="258"/>
      <c r="N6" s="256"/>
      <c r="O6" s="258"/>
      <c r="P6" s="256"/>
      <c r="Q6" s="326"/>
      <c r="R6" s="327"/>
      <c r="S6" s="326"/>
      <c r="T6" s="327"/>
      <c r="U6" s="258"/>
      <c r="V6" s="256"/>
      <c r="W6" s="258"/>
      <c r="X6" s="256"/>
      <c r="Y6" s="6"/>
      <c r="Z6" s="7"/>
      <c r="AA6" s="258"/>
      <c r="AB6" s="256"/>
      <c r="AC6" s="258"/>
      <c r="AD6" s="256"/>
      <c r="AE6" s="258"/>
      <c r="AF6" s="256"/>
      <c r="AG6" s="258"/>
      <c r="AH6" s="256"/>
      <c r="AI6" s="326"/>
      <c r="AJ6" s="327"/>
      <c r="AK6" s="326"/>
      <c r="AL6" s="327"/>
      <c r="AM6" s="72">
        <f t="shared" si="0"/>
        <v>0</v>
      </c>
      <c r="AN6" s="72">
        <f t="shared" si="1"/>
        <v>0</v>
      </c>
      <c r="AO6" s="204">
        <f t="shared" si="2"/>
        <v>0</v>
      </c>
      <c r="AP6" s="286">
        <v>2</v>
      </c>
      <c r="AQ6" s="457"/>
    </row>
    <row r="7" spans="1:43" ht="15">
      <c r="A7" s="52">
        <v>93</v>
      </c>
      <c r="B7" s="348" t="s">
        <v>63</v>
      </c>
      <c r="C7" s="6"/>
      <c r="D7" s="7"/>
      <c r="E7" s="258"/>
      <c r="F7" s="256"/>
      <c r="G7" s="6"/>
      <c r="H7" s="7"/>
      <c r="I7" s="6"/>
      <c r="J7" s="7"/>
      <c r="K7" s="6"/>
      <c r="L7" s="7"/>
      <c r="M7" s="258"/>
      <c r="N7" s="256"/>
      <c r="O7" s="258"/>
      <c r="P7" s="256"/>
      <c r="Q7" s="326"/>
      <c r="R7" s="327"/>
      <c r="S7" s="326"/>
      <c r="T7" s="32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80"/>
      <c r="AJ7" s="71"/>
      <c r="AK7" s="80"/>
      <c r="AL7" s="71"/>
      <c r="AM7" s="72">
        <f t="shared" si="0"/>
        <v>0</v>
      </c>
      <c r="AN7" s="72">
        <f t="shared" si="1"/>
        <v>0</v>
      </c>
      <c r="AO7" s="204">
        <f t="shared" si="2"/>
        <v>0</v>
      </c>
      <c r="AP7" s="460">
        <v>13</v>
      </c>
      <c r="AQ7" s="142"/>
    </row>
    <row r="8" spans="1:43" ht="15">
      <c r="A8" s="52">
        <v>56</v>
      </c>
      <c r="B8" s="348" t="s">
        <v>59</v>
      </c>
      <c r="C8" s="6"/>
      <c r="D8" s="7"/>
      <c r="E8" s="6"/>
      <c r="F8" s="7"/>
      <c r="G8" s="6"/>
      <c r="H8" s="7"/>
      <c r="I8" s="6"/>
      <c r="J8" s="7"/>
      <c r="K8" s="6">
        <v>0</v>
      </c>
      <c r="L8" s="7">
        <v>1</v>
      </c>
      <c r="M8" s="6">
        <v>0</v>
      </c>
      <c r="N8" s="7">
        <v>1</v>
      </c>
      <c r="O8" s="6"/>
      <c r="P8" s="7"/>
      <c r="Q8" s="80">
        <v>1</v>
      </c>
      <c r="R8" s="71">
        <v>0</v>
      </c>
      <c r="S8" s="80"/>
      <c r="T8" s="71"/>
      <c r="U8" s="6">
        <v>0</v>
      </c>
      <c r="V8" s="7">
        <v>1</v>
      </c>
      <c r="W8" s="6"/>
      <c r="X8" s="7"/>
      <c r="Y8" s="6"/>
      <c r="Z8" s="7"/>
      <c r="AA8" s="6"/>
      <c r="AB8" s="7"/>
      <c r="AC8" s="6"/>
      <c r="AD8" s="7"/>
      <c r="AE8" s="258"/>
      <c r="AF8" s="256"/>
      <c r="AG8" s="6"/>
      <c r="AH8" s="7"/>
      <c r="AI8" s="326"/>
      <c r="AJ8" s="327"/>
      <c r="AK8" s="80"/>
      <c r="AL8" s="71"/>
      <c r="AM8" s="72">
        <f t="shared" si="0"/>
        <v>1</v>
      </c>
      <c r="AN8" s="72">
        <f t="shared" si="1"/>
        <v>3</v>
      </c>
      <c r="AO8" s="204">
        <f t="shared" si="2"/>
        <v>4</v>
      </c>
      <c r="AP8" s="286">
        <v>16</v>
      </c>
      <c r="AQ8" s="457"/>
    </row>
    <row r="9" spans="1:43" ht="15">
      <c r="A9" s="52">
        <v>3</v>
      </c>
      <c r="B9" s="34" t="s">
        <v>66</v>
      </c>
      <c r="C9" s="6"/>
      <c r="D9" s="7"/>
      <c r="E9" s="6">
        <v>0</v>
      </c>
      <c r="F9" s="7">
        <v>2</v>
      </c>
      <c r="G9" s="6"/>
      <c r="H9" s="7"/>
      <c r="I9" s="6"/>
      <c r="J9" s="7"/>
      <c r="K9" s="6"/>
      <c r="L9" s="7"/>
      <c r="M9" s="6">
        <v>2</v>
      </c>
      <c r="N9" s="7">
        <v>4</v>
      </c>
      <c r="O9" s="6">
        <v>1</v>
      </c>
      <c r="P9" s="7">
        <v>0</v>
      </c>
      <c r="Q9" s="80">
        <v>2</v>
      </c>
      <c r="R9" s="71">
        <v>0</v>
      </c>
      <c r="S9" s="326"/>
      <c r="T9" s="327"/>
      <c r="U9" s="258"/>
      <c r="V9" s="256"/>
      <c r="W9" s="6">
        <v>1</v>
      </c>
      <c r="X9" s="7">
        <v>0</v>
      </c>
      <c r="Y9" s="6"/>
      <c r="Z9" s="7"/>
      <c r="AA9" s="6"/>
      <c r="AB9" s="7"/>
      <c r="AC9" s="6"/>
      <c r="AD9" s="7"/>
      <c r="AE9" s="6">
        <v>2</v>
      </c>
      <c r="AF9" s="7">
        <v>2</v>
      </c>
      <c r="AG9" s="6">
        <v>1</v>
      </c>
      <c r="AH9" s="7">
        <v>1</v>
      </c>
      <c r="AI9" s="80"/>
      <c r="AJ9" s="71"/>
      <c r="AK9" s="80">
        <v>1</v>
      </c>
      <c r="AL9" s="71">
        <v>1</v>
      </c>
      <c r="AM9" s="72">
        <f t="shared" si="0"/>
        <v>10</v>
      </c>
      <c r="AN9" s="72">
        <f t="shared" si="1"/>
        <v>10</v>
      </c>
      <c r="AO9" s="204">
        <f t="shared" si="2"/>
        <v>20</v>
      </c>
      <c r="AP9" s="286">
        <v>16</v>
      </c>
      <c r="AQ9" s="457"/>
    </row>
    <row r="10" spans="1:43" ht="15.75">
      <c r="A10" s="52">
        <v>2</v>
      </c>
      <c r="B10" s="34" t="s">
        <v>20</v>
      </c>
      <c r="C10" s="6"/>
      <c r="D10" s="7"/>
      <c r="E10" s="6"/>
      <c r="F10" s="7"/>
      <c r="G10" s="6">
        <v>1</v>
      </c>
      <c r="H10" s="7"/>
      <c r="I10" s="6"/>
      <c r="J10" s="7"/>
      <c r="K10" s="6"/>
      <c r="L10" s="7"/>
      <c r="M10" s="6">
        <v>0</v>
      </c>
      <c r="N10" s="7">
        <v>1</v>
      </c>
      <c r="O10" s="6"/>
      <c r="P10" s="7"/>
      <c r="Q10" s="80"/>
      <c r="R10" s="71"/>
      <c r="S10" s="80"/>
      <c r="T10" s="71"/>
      <c r="U10" s="258"/>
      <c r="V10" s="256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80"/>
      <c r="AJ10" s="71"/>
      <c r="AK10" s="80"/>
      <c r="AL10" s="71"/>
      <c r="AM10" s="72">
        <f t="shared" si="0"/>
        <v>1</v>
      </c>
      <c r="AN10" s="72">
        <f t="shared" si="1"/>
        <v>1</v>
      </c>
      <c r="AO10" s="205">
        <f t="shared" si="2"/>
        <v>2</v>
      </c>
      <c r="AP10" s="286">
        <v>15</v>
      </c>
      <c r="AQ10" s="457"/>
    </row>
    <row r="11" spans="1:43" ht="15">
      <c r="A11" s="52">
        <v>96</v>
      </c>
      <c r="B11" s="171" t="s">
        <v>28</v>
      </c>
      <c r="C11" s="20"/>
      <c r="D11" s="21"/>
      <c r="E11" s="20">
        <v>1</v>
      </c>
      <c r="F11" s="21">
        <v>0</v>
      </c>
      <c r="G11" s="20"/>
      <c r="H11" s="21"/>
      <c r="I11" s="259"/>
      <c r="J11" s="260"/>
      <c r="K11" s="259"/>
      <c r="L11" s="260"/>
      <c r="M11" s="20">
        <v>0</v>
      </c>
      <c r="N11" s="21">
        <v>1</v>
      </c>
      <c r="O11" s="20">
        <v>2</v>
      </c>
      <c r="P11" s="21">
        <v>0</v>
      </c>
      <c r="Q11" s="123">
        <v>1</v>
      </c>
      <c r="R11" s="124">
        <v>0</v>
      </c>
      <c r="S11" s="123">
        <v>1</v>
      </c>
      <c r="T11" s="124">
        <v>0</v>
      </c>
      <c r="U11" s="259"/>
      <c r="V11" s="260"/>
      <c r="W11" s="20"/>
      <c r="X11" s="21"/>
      <c r="Y11" s="20"/>
      <c r="Z11" s="21"/>
      <c r="AA11" s="20"/>
      <c r="AB11" s="21"/>
      <c r="AC11" s="20"/>
      <c r="AD11" s="21"/>
      <c r="AE11" s="20">
        <v>0</v>
      </c>
      <c r="AF11" s="21">
        <v>1</v>
      </c>
      <c r="AG11" s="20"/>
      <c r="AH11" s="21"/>
      <c r="AI11" s="123">
        <v>0</v>
      </c>
      <c r="AJ11" s="124">
        <v>1</v>
      </c>
      <c r="AK11" s="123"/>
      <c r="AL11" s="124"/>
      <c r="AM11" s="72">
        <f t="shared" si="0"/>
        <v>5</v>
      </c>
      <c r="AN11" s="72">
        <f t="shared" si="1"/>
        <v>3</v>
      </c>
      <c r="AO11" s="204">
        <f t="shared" si="2"/>
        <v>8</v>
      </c>
      <c r="AP11" s="286">
        <v>15</v>
      </c>
      <c r="AQ11" s="457"/>
    </row>
    <row r="12" spans="1:43" ht="15.75">
      <c r="A12" s="52">
        <v>17</v>
      </c>
      <c r="B12" s="348" t="s">
        <v>175</v>
      </c>
      <c r="C12" s="259"/>
      <c r="D12" s="260"/>
      <c r="E12" s="259"/>
      <c r="F12" s="260"/>
      <c r="G12" s="259"/>
      <c r="H12" s="260"/>
      <c r="I12" s="20"/>
      <c r="J12" s="21"/>
      <c r="K12" s="20"/>
      <c r="L12" s="21"/>
      <c r="M12" s="20">
        <v>3</v>
      </c>
      <c r="N12" s="21">
        <v>2</v>
      </c>
      <c r="O12" s="20">
        <v>2</v>
      </c>
      <c r="P12" s="21">
        <v>3</v>
      </c>
      <c r="Q12" s="123">
        <v>1</v>
      </c>
      <c r="R12" s="124">
        <v>2</v>
      </c>
      <c r="S12" s="123">
        <v>1</v>
      </c>
      <c r="T12" s="124">
        <v>0</v>
      </c>
      <c r="U12" s="20">
        <v>4</v>
      </c>
      <c r="V12" s="21">
        <v>1</v>
      </c>
      <c r="W12" s="20">
        <v>0</v>
      </c>
      <c r="X12" s="21">
        <v>1</v>
      </c>
      <c r="Y12" s="20"/>
      <c r="Z12" s="21"/>
      <c r="AA12" s="20">
        <v>1</v>
      </c>
      <c r="AB12" s="21">
        <v>1</v>
      </c>
      <c r="AC12" s="20">
        <v>0</v>
      </c>
      <c r="AD12" s="21">
        <v>3</v>
      </c>
      <c r="AE12" s="20">
        <v>3</v>
      </c>
      <c r="AF12" s="21">
        <v>2</v>
      </c>
      <c r="AG12" s="20">
        <v>2</v>
      </c>
      <c r="AH12" s="21">
        <v>1</v>
      </c>
      <c r="AI12" s="123">
        <v>1</v>
      </c>
      <c r="AJ12" s="124">
        <v>2</v>
      </c>
      <c r="AK12" s="123">
        <v>1</v>
      </c>
      <c r="AL12" s="124">
        <v>1</v>
      </c>
      <c r="AM12" s="72">
        <f t="shared" si="0"/>
        <v>19</v>
      </c>
      <c r="AN12" s="72">
        <f t="shared" si="1"/>
        <v>19</v>
      </c>
      <c r="AO12" s="527">
        <f t="shared" si="2"/>
        <v>38</v>
      </c>
      <c r="AP12" s="286">
        <v>15</v>
      </c>
      <c r="AQ12" s="457"/>
    </row>
    <row r="13" spans="1:43" ht="15">
      <c r="A13" s="52">
        <v>6</v>
      </c>
      <c r="B13" s="34" t="s">
        <v>177</v>
      </c>
      <c r="C13" s="259"/>
      <c r="D13" s="260"/>
      <c r="E13" s="259"/>
      <c r="F13" s="260"/>
      <c r="G13" s="259"/>
      <c r="H13" s="260"/>
      <c r="I13" s="259"/>
      <c r="J13" s="260"/>
      <c r="K13" s="259"/>
      <c r="L13" s="260"/>
      <c r="M13" s="259"/>
      <c r="N13" s="260"/>
      <c r="O13" s="259"/>
      <c r="P13" s="260"/>
      <c r="Q13" s="328"/>
      <c r="R13" s="329"/>
      <c r="S13" s="123"/>
      <c r="T13" s="124"/>
      <c r="U13" s="259"/>
      <c r="V13" s="260"/>
      <c r="W13" s="259"/>
      <c r="X13" s="260"/>
      <c r="Y13" s="259"/>
      <c r="Z13" s="260"/>
      <c r="AA13" s="259"/>
      <c r="AB13" s="260"/>
      <c r="AC13" s="259"/>
      <c r="AD13" s="260"/>
      <c r="AE13" s="259"/>
      <c r="AF13" s="260"/>
      <c r="AG13" s="259"/>
      <c r="AH13" s="260"/>
      <c r="AI13" s="328"/>
      <c r="AJ13" s="329"/>
      <c r="AK13" s="328"/>
      <c r="AL13" s="329"/>
      <c r="AM13" s="72">
        <f>C13+E13+G13+I13+K13+M13+O13+Q13+S13+U13+W13+Y13+AA13+AC13+AE13+AG13+AI13+AK13</f>
        <v>0</v>
      </c>
      <c r="AN13" s="72">
        <f>D13+F13+H13+J13+L13+N13+P13+R13+T13+V13+X13+Z13+AB13+AD13+AF13+AH13+AJ13+AL13</f>
        <v>0</v>
      </c>
      <c r="AO13" s="204">
        <f>SUM(C13:AL13)</f>
        <v>0</v>
      </c>
      <c r="AP13" s="286">
        <v>1</v>
      </c>
      <c r="AQ13" s="457"/>
    </row>
    <row r="14" spans="1:43" ht="15.75">
      <c r="A14" s="52">
        <v>11</v>
      </c>
      <c r="B14" s="348" t="s">
        <v>180</v>
      </c>
      <c r="C14" s="259"/>
      <c r="D14" s="260"/>
      <c r="E14" s="259"/>
      <c r="F14" s="260"/>
      <c r="G14" s="259"/>
      <c r="H14" s="260"/>
      <c r="I14" s="259"/>
      <c r="J14" s="260"/>
      <c r="K14" s="259"/>
      <c r="L14" s="260"/>
      <c r="M14" s="20">
        <v>3</v>
      </c>
      <c r="N14" s="21">
        <v>1</v>
      </c>
      <c r="O14" s="20">
        <v>0</v>
      </c>
      <c r="P14" s="21">
        <v>1</v>
      </c>
      <c r="Q14" s="123">
        <v>2</v>
      </c>
      <c r="R14" s="124">
        <v>2</v>
      </c>
      <c r="S14" s="123">
        <v>0</v>
      </c>
      <c r="T14" s="124">
        <v>1</v>
      </c>
      <c r="U14" s="20">
        <v>1</v>
      </c>
      <c r="V14" s="21">
        <v>5</v>
      </c>
      <c r="W14" s="20"/>
      <c r="X14" s="21"/>
      <c r="Y14" s="20">
        <v>1</v>
      </c>
      <c r="Z14" s="21">
        <v>0</v>
      </c>
      <c r="AA14" s="20"/>
      <c r="AB14" s="21"/>
      <c r="AC14" s="259"/>
      <c r="AD14" s="260"/>
      <c r="AE14" s="20">
        <v>3</v>
      </c>
      <c r="AF14" s="21">
        <v>4</v>
      </c>
      <c r="AG14" s="20">
        <v>1</v>
      </c>
      <c r="AH14" s="21">
        <v>1</v>
      </c>
      <c r="AI14" s="123">
        <v>2</v>
      </c>
      <c r="AJ14" s="124">
        <v>1</v>
      </c>
      <c r="AK14" s="123">
        <v>2</v>
      </c>
      <c r="AL14" s="124">
        <v>1</v>
      </c>
      <c r="AM14" s="72">
        <f t="shared" si="0"/>
        <v>15</v>
      </c>
      <c r="AN14" s="72">
        <f t="shared" si="1"/>
        <v>17</v>
      </c>
      <c r="AO14" s="527">
        <f t="shared" si="2"/>
        <v>32</v>
      </c>
      <c r="AP14" s="286">
        <v>12</v>
      </c>
      <c r="AQ14" s="457"/>
    </row>
    <row r="15" spans="1:43" ht="15">
      <c r="A15" s="52">
        <v>9</v>
      </c>
      <c r="B15" s="34" t="s">
        <v>170</v>
      </c>
      <c r="C15" s="20"/>
      <c r="D15" s="21"/>
      <c r="E15" s="259"/>
      <c r="F15" s="260"/>
      <c r="G15" s="20"/>
      <c r="H15" s="21"/>
      <c r="I15" s="20"/>
      <c r="J15" s="21"/>
      <c r="K15" s="20"/>
      <c r="L15" s="21"/>
      <c r="M15" s="259"/>
      <c r="N15" s="260"/>
      <c r="O15" s="259"/>
      <c r="P15" s="260"/>
      <c r="Q15" s="123"/>
      <c r="R15" s="124"/>
      <c r="S15" s="123"/>
      <c r="T15" s="124"/>
      <c r="U15" s="259"/>
      <c r="V15" s="260"/>
      <c r="W15" s="20"/>
      <c r="X15" s="21"/>
      <c r="Y15" s="20"/>
      <c r="Z15" s="21"/>
      <c r="AA15" s="20"/>
      <c r="AB15" s="21"/>
      <c r="AC15" s="259"/>
      <c r="AD15" s="260"/>
      <c r="AE15" s="20">
        <v>0</v>
      </c>
      <c r="AF15" s="21">
        <v>1</v>
      </c>
      <c r="AG15" s="20"/>
      <c r="AH15" s="21"/>
      <c r="AI15" s="123"/>
      <c r="AJ15" s="124"/>
      <c r="AK15" s="123"/>
      <c r="AL15" s="124"/>
      <c r="AM15" s="72">
        <f t="shared" si="0"/>
        <v>0</v>
      </c>
      <c r="AN15" s="72">
        <f t="shared" si="1"/>
        <v>1</v>
      </c>
      <c r="AO15" s="204">
        <f t="shared" si="2"/>
        <v>1</v>
      </c>
      <c r="AP15" s="286">
        <v>13</v>
      </c>
      <c r="AQ15" s="457"/>
    </row>
    <row r="16" spans="1:43" ht="15.75">
      <c r="A16" s="52">
        <v>45</v>
      </c>
      <c r="B16" s="348" t="s">
        <v>53</v>
      </c>
      <c r="C16" s="20"/>
      <c r="D16" s="21"/>
      <c r="E16" s="20">
        <v>3</v>
      </c>
      <c r="F16" s="21">
        <v>0</v>
      </c>
      <c r="G16" s="20">
        <v>1</v>
      </c>
      <c r="H16" s="21">
        <v>1</v>
      </c>
      <c r="I16" s="20"/>
      <c r="J16" s="21"/>
      <c r="K16" s="20">
        <v>1</v>
      </c>
      <c r="L16" s="21">
        <v>0</v>
      </c>
      <c r="M16" s="20">
        <v>7</v>
      </c>
      <c r="N16" s="21">
        <v>1</v>
      </c>
      <c r="O16" s="20">
        <v>2</v>
      </c>
      <c r="P16" s="21">
        <v>0</v>
      </c>
      <c r="Q16" s="123">
        <v>2</v>
      </c>
      <c r="R16" s="124">
        <v>1</v>
      </c>
      <c r="S16" s="123">
        <v>0</v>
      </c>
      <c r="T16" s="124">
        <v>1</v>
      </c>
      <c r="U16" s="20">
        <v>7</v>
      </c>
      <c r="V16" s="21">
        <v>3</v>
      </c>
      <c r="W16" s="20">
        <v>1</v>
      </c>
      <c r="X16" s="21">
        <v>1</v>
      </c>
      <c r="Y16" s="20"/>
      <c r="Z16" s="21"/>
      <c r="AA16" s="20"/>
      <c r="AB16" s="21"/>
      <c r="AC16" s="20">
        <v>2</v>
      </c>
      <c r="AD16" s="21">
        <v>0</v>
      </c>
      <c r="AE16" s="20">
        <v>6</v>
      </c>
      <c r="AF16" s="21">
        <v>2</v>
      </c>
      <c r="AG16" s="20">
        <v>1</v>
      </c>
      <c r="AH16" s="21">
        <v>0</v>
      </c>
      <c r="AI16" s="123">
        <v>1</v>
      </c>
      <c r="AJ16" s="124">
        <v>0</v>
      </c>
      <c r="AK16" s="123">
        <v>2</v>
      </c>
      <c r="AL16" s="124">
        <v>0</v>
      </c>
      <c r="AM16" s="72">
        <f t="shared" si="0"/>
        <v>36</v>
      </c>
      <c r="AN16" s="72">
        <f t="shared" si="1"/>
        <v>10</v>
      </c>
      <c r="AO16" s="527">
        <f t="shared" si="2"/>
        <v>46</v>
      </c>
      <c r="AP16" s="460">
        <v>18</v>
      </c>
      <c r="AQ16" s="142"/>
    </row>
    <row r="17" spans="1:43" ht="15.75">
      <c r="A17" s="52">
        <v>4</v>
      </c>
      <c r="B17" s="34" t="s">
        <v>171</v>
      </c>
      <c r="C17" s="20"/>
      <c r="D17" s="21"/>
      <c r="E17" s="259">
        <v>1</v>
      </c>
      <c r="F17" s="260">
        <v>2</v>
      </c>
      <c r="G17" s="20"/>
      <c r="H17" s="21"/>
      <c r="I17" s="20">
        <v>1</v>
      </c>
      <c r="J17" s="21">
        <v>0</v>
      </c>
      <c r="K17" s="20">
        <v>2</v>
      </c>
      <c r="L17" s="21">
        <v>0</v>
      </c>
      <c r="M17" s="20">
        <v>2</v>
      </c>
      <c r="N17" s="21">
        <v>3</v>
      </c>
      <c r="O17" s="20">
        <v>0</v>
      </c>
      <c r="P17" s="21">
        <v>1</v>
      </c>
      <c r="Q17" s="123">
        <v>0</v>
      </c>
      <c r="R17" s="124">
        <v>2</v>
      </c>
      <c r="S17" s="123"/>
      <c r="T17" s="124"/>
      <c r="U17" s="259"/>
      <c r="V17" s="260"/>
      <c r="W17" s="20">
        <v>1</v>
      </c>
      <c r="X17" s="21">
        <v>0</v>
      </c>
      <c r="Y17" s="20"/>
      <c r="Z17" s="21"/>
      <c r="AA17" s="20">
        <v>1</v>
      </c>
      <c r="AB17" s="21">
        <v>0</v>
      </c>
      <c r="AC17" s="20">
        <v>1</v>
      </c>
      <c r="AD17" s="21">
        <v>0</v>
      </c>
      <c r="AE17" s="20">
        <v>1</v>
      </c>
      <c r="AF17" s="21">
        <v>5</v>
      </c>
      <c r="AG17" s="20">
        <v>1</v>
      </c>
      <c r="AH17" s="21">
        <v>1</v>
      </c>
      <c r="AI17" s="123"/>
      <c r="AJ17" s="124"/>
      <c r="AK17" s="123">
        <v>1</v>
      </c>
      <c r="AL17" s="124">
        <v>1</v>
      </c>
      <c r="AM17" s="72">
        <f t="shared" si="0"/>
        <v>12</v>
      </c>
      <c r="AN17" s="72">
        <f t="shared" si="1"/>
        <v>15</v>
      </c>
      <c r="AO17" s="528">
        <f t="shared" si="2"/>
        <v>27</v>
      </c>
      <c r="AP17" s="460">
        <v>16</v>
      </c>
      <c r="AQ17" s="142"/>
    </row>
    <row r="18" spans="1:43" ht="15">
      <c r="A18" s="52">
        <v>22</v>
      </c>
      <c r="B18" s="348" t="s">
        <v>78</v>
      </c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59"/>
      <c r="N18" s="260"/>
      <c r="O18" s="20"/>
      <c r="P18" s="21"/>
      <c r="Q18" s="123"/>
      <c r="R18" s="124"/>
      <c r="S18" s="123"/>
      <c r="T18" s="124"/>
      <c r="U18" s="20"/>
      <c r="V18" s="21"/>
      <c r="W18" s="259"/>
      <c r="X18" s="260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123"/>
      <c r="AJ18" s="124"/>
      <c r="AK18" s="123"/>
      <c r="AL18" s="124"/>
      <c r="AM18" s="72">
        <f t="shared" si="0"/>
        <v>0</v>
      </c>
      <c r="AN18" s="72">
        <f t="shared" si="1"/>
        <v>0</v>
      </c>
      <c r="AO18" s="204">
        <f t="shared" si="2"/>
        <v>0</v>
      </c>
      <c r="AP18" s="286">
        <v>16</v>
      </c>
      <c r="AQ18" s="457"/>
    </row>
    <row r="19" spans="1:43" s="33" customFormat="1" ht="15">
      <c r="A19" s="52">
        <v>36</v>
      </c>
      <c r="B19" s="234" t="s">
        <v>24</v>
      </c>
      <c r="C19" s="20"/>
      <c r="D19" s="21"/>
      <c r="E19" s="259"/>
      <c r="F19" s="260"/>
      <c r="G19" s="259"/>
      <c r="H19" s="260"/>
      <c r="I19" s="20"/>
      <c r="J19" s="21"/>
      <c r="K19" s="20">
        <v>1</v>
      </c>
      <c r="L19" s="21">
        <v>0</v>
      </c>
      <c r="M19" s="259"/>
      <c r="N19" s="260"/>
      <c r="O19" s="259"/>
      <c r="P19" s="260"/>
      <c r="Q19" s="123"/>
      <c r="R19" s="124"/>
      <c r="S19" s="123"/>
      <c r="T19" s="124"/>
      <c r="U19" s="259"/>
      <c r="V19" s="260"/>
      <c r="W19" s="20"/>
      <c r="X19" s="21"/>
      <c r="Y19" s="259"/>
      <c r="Z19" s="260"/>
      <c r="AA19" s="259"/>
      <c r="AB19" s="260"/>
      <c r="AC19" s="20"/>
      <c r="AD19" s="21"/>
      <c r="AE19" s="20">
        <v>1</v>
      </c>
      <c r="AF19" s="21">
        <v>0</v>
      </c>
      <c r="AG19" s="259"/>
      <c r="AH19" s="260"/>
      <c r="AI19" s="123"/>
      <c r="AJ19" s="124"/>
      <c r="AK19" s="123"/>
      <c r="AL19" s="124"/>
      <c r="AM19" s="72">
        <f t="shared" si="0"/>
        <v>2</v>
      </c>
      <c r="AN19" s="72">
        <f t="shared" si="1"/>
        <v>0</v>
      </c>
      <c r="AO19" s="204">
        <f t="shared" si="2"/>
        <v>2</v>
      </c>
      <c r="AP19" s="461">
        <v>10</v>
      </c>
      <c r="AQ19" s="296"/>
    </row>
    <row r="20" spans="1:43" s="33" customFormat="1" ht="15">
      <c r="A20" s="293">
        <v>10</v>
      </c>
      <c r="B20" s="246" t="s">
        <v>189</v>
      </c>
      <c r="C20" s="259"/>
      <c r="D20" s="260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328"/>
      <c r="R20" s="329"/>
      <c r="S20" s="328"/>
      <c r="T20" s="329"/>
      <c r="U20" s="259"/>
      <c r="V20" s="260"/>
      <c r="W20" s="259"/>
      <c r="X20" s="260"/>
      <c r="Y20" s="20"/>
      <c r="Z20" s="21"/>
      <c r="AA20" s="20">
        <v>1</v>
      </c>
      <c r="AB20" s="21">
        <v>0</v>
      </c>
      <c r="AC20" s="20"/>
      <c r="AD20" s="21"/>
      <c r="AE20" s="20">
        <v>5</v>
      </c>
      <c r="AF20" s="21">
        <v>0</v>
      </c>
      <c r="AG20" s="20">
        <v>1</v>
      </c>
      <c r="AH20" s="21">
        <v>1</v>
      </c>
      <c r="AI20" s="123">
        <v>1</v>
      </c>
      <c r="AJ20" s="124">
        <v>0</v>
      </c>
      <c r="AK20" s="123"/>
      <c r="AL20" s="124"/>
      <c r="AM20" s="72">
        <f>C20+E20+G20+I20+K20+M20+O20+Q20+S20+U20+W20+Y20+AA20+AC20+AE20+AG20+AI20+AK20</f>
        <v>8</v>
      </c>
      <c r="AN20" s="72">
        <f>D20+F20+H20+J20+L20+N20+P20+R20+T20+V20+X20+Z20+AB20+AD20+AF20+AH20+AJ20+AL20</f>
        <v>1</v>
      </c>
      <c r="AO20" s="204">
        <f>SUM(C20:AL20)</f>
        <v>9</v>
      </c>
      <c r="AP20" s="461">
        <v>7</v>
      </c>
      <c r="AQ20" s="296"/>
    </row>
    <row r="21" spans="1:43" s="33" customFormat="1" ht="15">
      <c r="A21" s="227"/>
      <c r="B21" s="246" t="s">
        <v>181</v>
      </c>
      <c r="C21" s="20">
        <v>5</v>
      </c>
      <c r="D21" s="21">
        <v>0</v>
      </c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123"/>
      <c r="R21" s="124"/>
      <c r="S21" s="123"/>
      <c r="T21" s="124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123"/>
      <c r="AJ21" s="124"/>
      <c r="AK21" s="123"/>
      <c r="AL21" s="124"/>
      <c r="AM21" s="72">
        <f t="shared" si="0"/>
        <v>5</v>
      </c>
      <c r="AN21" s="72">
        <f t="shared" si="1"/>
        <v>0</v>
      </c>
      <c r="AO21" s="204">
        <f t="shared" si="2"/>
        <v>5</v>
      </c>
      <c r="AP21" s="55"/>
      <c r="AQ21" s="296"/>
    </row>
    <row r="22" spans="1:43" ht="15" thickBot="1">
      <c r="A22" s="69"/>
      <c r="B22" s="73"/>
      <c r="C22" s="69">
        <f>SUM(C4:C21)</f>
        <v>5</v>
      </c>
      <c r="D22" s="69">
        <f aca="true" t="shared" si="3" ref="D22:AL22">SUM(D4:D21)</f>
        <v>0</v>
      </c>
      <c r="E22" s="69">
        <f t="shared" si="3"/>
        <v>5</v>
      </c>
      <c r="F22" s="69">
        <f t="shared" si="3"/>
        <v>4</v>
      </c>
      <c r="G22" s="69">
        <f t="shared" si="3"/>
        <v>2</v>
      </c>
      <c r="H22" s="69">
        <f t="shared" si="3"/>
        <v>1</v>
      </c>
      <c r="I22" s="69">
        <f t="shared" si="3"/>
        <v>1</v>
      </c>
      <c r="J22" s="69">
        <f t="shared" si="3"/>
        <v>0</v>
      </c>
      <c r="K22" s="69">
        <f t="shared" si="3"/>
        <v>4</v>
      </c>
      <c r="L22" s="69">
        <f t="shared" si="3"/>
        <v>1</v>
      </c>
      <c r="M22" s="69">
        <f t="shared" si="3"/>
        <v>18</v>
      </c>
      <c r="N22" s="69">
        <f t="shared" si="3"/>
        <v>16</v>
      </c>
      <c r="O22" s="69">
        <f t="shared" si="3"/>
        <v>7</v>
      </c>
      <c r="P22" s="69">
        <f t="shared" si="3"/>
        <v>6</v>
      </c>
      <c r="Q22" s="69">
        <f t="shared" si="3"/>
        <v>9</v>
      </c>
      <c r="R22" s="69">
        <f t="shared" si="3"/>
        <v>9</v>
      </c>
      <c r="S22" s="69">
        <f t="shared" si="3"/>
        <v>2</v>
      </c>
      <c r="T22" s="69">
        <f t="shared" si="3"/>
        <v>2</v>
      </c>
      <c r="U22" s="69">
        <f t="shared" si="3"/>
        <v>15</v>
      </c>
      <c r="V22" s="69">
        <f t="shared" si="3"/>
        <v>12</v>
      </c>
      <c r="W22" s="69">
        <f t="shared" si="3"/>
        <v>3</v>
      </c>
      <c r="X22" s="69">
        <f t="shared" si="3"/>
        <v>2</v>
      </c>
      <c r="Y22" s="69">
        <f t="shared" si="3"/>
        <v>1</v>
      </c>
      <c r="Z22" s="69">
        <f t="shared" si="3"/>
        <v>0</v>
      </c>
      <c r="AA22" s="69">
        <f t="shared" si="3"/>
        <v>3</v>
      </c>
      <c r="AB22" s="69">
        <f t="shared" si="3"/>
        <v>1</v>
      </c>
      <c r="AC22" s="69">
        <f t="shared" si="3"/>
        <v>3</v>
      </c>
      <c r="AD22" s="69">
        <f t="shared" si="3"/>
        <v>3</v>
      </c>
      <c r="AE22" s="69">
        <f t="shared" si="3"/>
        <v>22</v>
      </c>
      <c r="AF22" s="69">
        <f t="shared" si="3"/>
        <v>18</v>
      </c>
      <c r="AG22" s="69">
        <f t="shared" si="3"/>
        <v>7</v>
      </c>
      <c r="AH22" s="69">
        <f t="shared" si="3"/>
        <v>5</v>
      </c>
      <c r="AI22" s="69">
        <f t="shared" si="3"/>
        <v>5</v>
      </c>
      <c r="AJ22" s="69">
        <f t="shared" si="3"/>
        <v>4</v>
      </c>
      <c r="AK22" s="69">
        <f t="shared" si="3"/>
        <v>7</v>
      </c>
      <c r="AL22" s="69">
        <f t="shared" si="3"/>
        <v>4</v>
      </c>
      <c r="AM22" s="172">
        <f t="shared" si="0"/>
        <v>119</v>
      </c>
      <c r="AN22" s="166">
        <f t="shared" si="1"/>
        <v>88</v>
      </c>
      <c r="AO22" s="277">
        <f t="shared" si="2"/>
        <v>207</v>
      </c>
      <c r="AP22" s="462"/>
      <c r="AQ22" s="153"/>
    </row>
    <row r="23" ht="14.25">
      <c r="C23" s="261"/>
    </row>
    <row r="24" ht="14.25">
      <c r="B24" s="35"/>
    </row>
  </sheetData>
  <mergeCells count="18">
    <mergeCell ref="S1:T1"/>
    <mergeCell ref="C1:D1"/>
    <mergeCell ref="E1:F1"/>
    <mergeCell ref="G1:H1"/>
    <mergeCell ref="I1:J1"/>
    <mergeCell ref="K1:L1"/>
    <mergeCell ref="M1:N1"/>
    <mergeCell ref="O1:P1"/>
    <mergeCell ref="Q1:R1"/>
    <mergeCell ref="U1:V1"/>
    <mergeCell ref="W1:X1"/>
    <mergeCell ref="Y1:Z1"/>
    <mergeCell ref="AA1:AB1"/>
    <mergeCell ref="AK1:AL1"/>
    <mergeCell ref="AC1:AD1"/>
    <mergeCell ref="AE1:AF1"/>
    <mergeCell ref="AG1:AH1"/>
    <mergeCell ref="AI1:AJ1"/>
  </mergeCells>
  <conditionalFormatting sqref="AQ4:AQ10">
    <cfRule type="cellIs" priority="1" dxfId="0" operator="between" stopIfTrue="1">
      <formula>1</formula>
      <formula>2.4</formula>
    </cfRule>
    <cfRule type="cellIs" priority="2" dxfId="1" operator="between" stopIfTrue="1">
      <formula>2.5</formula>
      <formula>4.99</formula>
    </cfRule>
    <cfRule type="cellIs" priority="3" dxfId="2" operator="greaterThan" stopIfTrue="1">
      <formula>5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8"/>
  <sheetViews>
    <sheetView zoomScale="75" zoomScaleNormal="75" workbookViewId="0" topLeftCell="A1">
      <selection activeCell="AC41" sqref="AC41"/>
    </sheetView>
  </sheetViews>
  <sheetFormatPr defaultColWidth="9.00390625" defaultRowHeight="14.25"/>
  <cols>
    <col min="1" max="1" width="3.50390625" style="37" bestFit="1" customWidth="1"/>
    <col min="2" max="2" width="19.25390625" style="0" bestFit="1" customWidth="1"/>
    <col min="3" max="3" width="3.875" style="14" customWidth="1"/>
    <col min="4" max="4" width="3.75390625" style="14" customWidth="1"/>
    <col min="5" max="5" width="3.125" style="14" customWidth="1"/>
    <col min="6" max="6" width="3.625" style="14" customWidth="1"/>
    <col min="7" max="7" width="5.00390625" style="14" customWidth="1"/>
    <col min="8" max="8" width="3.625" style="14" customWidth="1"/>
    <col min="9" max="9" width="3.875" style="14" customWidth="1"/>
    <col min="10" max="10" width="3.625" style="14" customWidth="1"/>
    <col min="11" max="11" width="3.875" style="24" customWidth="1"/>
    <col min="12" max="12" width="4.875" style="24" customWidth="1"/>
    <col min="13" max="13" width="3.875" style="14" customWidth="1"/>
    <col min="14" max="14" width="5.00390625" style="14" customWidth="1"/>
    <col min="15" max="15" width="3.875" style="14" customWidth="1"/>
    <col min="16" max="16" width="4.00390625" style="14" customWidth="1"/>
    <col min="17" max="17" width="4.375" style="0" customWidth="1"/>
    <col min="18" max="18" width="4.50390625" style="0" customWidth="1"/>
    <col min="19" max="20" width="3.625" style="0" customWidth="1"/>
    <col min="21" max="21" width="4.25390625" style="0" customWidth="1"/>
    <col min="22" max="22" width="4.50390625" style="0" customWidth="1"/>
    <col min="23" max="23" width="4.25390625" style="0" customWidth="1"/>
    <col min="24" max="24" width="4.125" style="0" customWidth="1"/>
    <col min="25" max="25" width="4.25390625" style="0" customWidth="1"/>
    <col min="26" max="32" width="5.00390625" style="0" customWidth="1"/>
    <col min="33" max="33" width="4.25390625" style="0" customWidth="1"/>
    <col min="34" max="34" width="5.00390625" style="0" customWidth="1"/>
    <col min="35" max="35" width="5.75390625" style="0" bestFit="1" customWidth="1"/>
    <col min="36" max="36" width="8.625" style="0" customWidth="1"/>
    <col min="37" max="37" width="6.25390625" style="0" bestFit="1" customWidth="1"/>
  </cols>
  <sheetData>
    <row r="1" spans="1:36" ht="15.75" thickBot="1">
      <c r="A1" s="38"/>
      <c r="B1" s="36" t="s">
        <v>168</v>
      </c>
      <c r="C1" s="622" t="s">
        <v>156</v>
      </c>
      <c r="D1" s="625"/>
      <c r="E1" s="622" t="s">
        <v>158</v>
      </c>
      <c r="F1" s="625"/>
      <c r="G1" s="622" t="s">
        <v>167</v>
      </c>
      <c r="H1" s="625"/>
      <c r="I1" s="622" t="s">
        <v>159</v>
      </c>
      <c r="J1" s="625"/>
      <c r="K1" s="626" t="s">
        <v>160</v>
      </c>
      <c r="L1" s="627"/>
      <c r="M1" s="622" t="s">
        <v>162</v>
      </c>
      <c r="N1" s="625"/>
      <c r="O1" s="622" t="s">
        <v>169</v>
      </c>
      <c r="P1" s="625"/>
      <c r="Q1" s="622" t="s">
        <v>165</v>
      </c>
      <c r="R1" s="623"/>
      <c r="S1" s="624" t="s">
        <v>156</v>
      </c>
      <c r="T1" s="621"/>
      <c r="U1" s="620" t="s">
        <v>158</v>
      </c>
      <c r="V1" s="621"/>
      <c r="W1" s="620" t="s">
        <v>167</v>
      </c>
      <c r="X1" s="621"/>
      <c r="Y1" s="620" t="s">
        <v>159</v>
      </c>
      <c r="Z1" s="621"/>
      <c r="AA1" s="620" t="s">
        <v>160</v>
      </c>
      <c r="AB1" s="621"/>
      <c r="AC1" s="620" t="s">
        <v>162</v>
      </c>
      <c r="AD1" s="621"/>
      <c r="AE1" s="620" t="s">
        <v>169</v>
      </c>
      <c r="AF1" s="621"/>
      <c r="AG1" s="620" t="s">
        <v>165</v>
      </c>
      <c r="AH1" s="621"/>
      <c r="AI1" s="30" t="s">
        <v>39</v>
      </c>
      <c r="AJ1" s="31" t="s">
        <v>40</v>
      </c>
    </row>
    <row r="2" spans="1:38" ht="15.75" thickBot="1">
      <c r="A2" s="53"/>
      <c r="B2" s="47"/>
      <c r="C2" s="494">
        <v>5</v>
      </c>
      <c r="D2" s="486">
        <v>0</v>
      </c>
      <c r="E2" s="444">
        <v>3</v>
      </c>
      <c r="F2" s="499">
        <v>7</v>
      </c>
      <c r="G2" s="215">
        <v>0</v>
      </c>
      <c r="H2" s="214">
        <v>5</v>
      </c>
      <c r="I2" s="215">
        <v>2</v>
      </c>
      <c r="J2" s="215">
        <v>7</v>
      </c>
      <c r="K2" s="495">
        <v>7</v>
      </c>
      <c r="L2" s="496">
        <v>0</v>
      </c>
      <c r="M2" s="497">
        <v>8</v>
      </c>
      <c r="N2" s="486">
        <v>4</v>
      </c>
      <c r="O2" s="497">
        <v>13</v>
      </c>
      <c r="P2" s="486">
        <v>3</v>
      </c>
      <c r="Q2" s="497">
        <v>10</v>
      </c>
      <c r="R2" s="579">
        <v>5</v>
      </c>
      <c r="S2" s="572">
        <v>5</v>
      </c>
      <c r="T2" s="486">
        <v>2</v>
      </c>
      <c r="U2" s="500">
        <v>2</v>
      </c>
      <c r="V2" s="501">
        <v>2</v>
      </c>
      <c r="W2" s="498">
        <v>15</v>
      </c>
      <c r="X2" s="486">
        <v>3</v>
      </c>
      <c r="Y2" s="215">
        <v>4</v>
      </c>
      <c r="Z2" s="214">
        <v>5</v>
      </c>
      <c r="AA2" s="486">
        <v>3</v>
      </c>
      <c r="AB2" s="486">
        <v>2</v>
      </c>
      <c r="AC2" s="486">
        <v>16</v>
      </c>
      <c r="AD2" s="486">
        <v>3</v>
      </c>
      <c r="AE2" s="486">
        <v>15</v>
      </c>
      <c r="AF2" s="486">
        <v>2</v>
      </c>
      <c r="AG2" s="497">
        <v>10</v>
      </c>
      <c r="AH2" s="486">
        <v>1</v>
      </c>
      <c r="AI2" s="49">
        <f>C2+E2+G2+I2+K2+M2+O2+Q2+S2+U2+W2+Y2+AA2+AC2+AE2+AG2</f>
        <v>118</v>
      </c>
      <c r="AJ2" s="49">
        <f>D2+F2+H2+J2+L2+N2+P2+R2+T2+V2+X2+Z2+AB2+AD2+AF2+AH2</f>
        <v>51</v>
      </c>
      <c r="AK2" t="s">
        <v>41</v>
      </c>
      <c r="AL2" t="s">
        <v>208</v>
      </c>
    </row>
    <row r="3" spans="1:39" ht="15.75" thickBot="1">
      <c r="A3" s="67">
        <v>88</v>
      </c>
      <c r="B3" s="70" t="s">
        <v>198</v>
      </c>
      <c r="C3" s="336"/>
      <c r="D3" s="337"/>
      <c r="E3" s="336"/>
      <c r="F3" s="337"/>
      <c r="G3" s="336"/>
      <c r="H3" s="337"/>
      <c r="I3" s="336"/>
      <c r="J3" s="337"/>
      <c r="K3" s="409"/>
      <c r="L3" s="410"/>
      <c r="M3" s="336"/>
      <c r="N3" s="337"/>
      <c r="O3" s="336"/>
      <c r="P3" s="337"/>
      <c r="Q3" s="336"/>
      <c r="R3" s="580"/>
      <c r="S3" s="573"/>
      <c r="T3" s="337"/>
      <c r="U3" s="336"/>
      <c r="V3" s="337"/>
      <c r="W3" s="336"/>
      <c r="X3" s="337"/>
      <c r="Y3" s="45">
        <v>1</v>
      </c>
      <c r="Z3" s="46">
        <v>0</v>
      </c>
      <c r="AA3" s="412"/>
      <c r="AB3" s="413"/>
      <c r="AC3" s="78"/>
      <c r="AD3" s="79"/>
      <c r="AE3" s="78"/>
      <c r="AF3" s="79"/>
      <c r="AG3" s="45">
        <v>0</v>
      </c>
      <c r="AH3" s="46">
        <v>1</v>
      </c>
      <c r="AI3" s="49">
        <f>C3+E3+G3+I3+K3+M3+O3+Q3+S3+U3+W3+Y3+AA3+AC3+AE3+AG3</f>
        <v>1</v>
      </c>
      <c r="AJ3" s="49">
        <f>D3+F3+H3+J3+L3+N3+P3+R3+T3+V3+X3+Z3+AB3+AD3+AF3+AH3</f>
        <v>1</v>
      </c>
      <c r="AK3" s="523">
        <f>SUM(AI3:AJ3)</f>
        <v>2</v>
      </c>
      <c r="AL3" s="165">
        <v>4</v>
      </c>
      <c r="AM3" s="203"/>
    </row>
    <row r="4" spans="1:39" ht="15.75" thickBot="1">
      <c r="A4" s="291">
        <v>98</v>
      </c>
      <c r="B4" s="159" t="s">
        <v>14</v>
      </c>
      <c r="C4" s="86"/>
      <c r="D4" s="87"/>
      <c r="E4" s="86"/>
      <c r="F4" s="87"/>
      <c r="G4" s="86"/>
      <c r="H4" s="87"/>
      <c r="I4" s="86"/>
      <c r="J4" s="87"/>
      <c r="K4" s="404"/>
      <c r="L4" s="405"/>
      <c r="M4" s="86">
        <v>0</v>
      </c>
      <c r="N4" s="87">
        <v>1</v>
      </c>
      <c r="O4" s="86">
        <v>1</v>
      </c>
      <c r="P4" s="87">
        <v>1</v>
      </c>
      <c r="Q4" s="316"/>
      <c r="R4" s="581"/>
      <c r="S4" s="564">
        <v>1</v>
      </c>
      <c r="T4" s="87">
        <v>0</v>
      </c>
      <c r="U4" s="86"/>
      <c r="V4" s="87"/>
      <c r="W4" s="86">
        <v>1</v>
      </c>
      <c r="X4" s="87">
        <v>0</v>
      </c>
      <c r="Y4" s="316"/>
      <c r="Z4" s="317"/>
      <c r="AA4" s="406"/>
      <c r="AB4" s="407"/>
      <c r="AC4" s="406">
        <v>1</v>
      </c>
      <c r="AD4" s="407">
        <v>0</v>
      </c>
      <c r="AE4" s="406"/>
      <c r="AF4" s="407"/>
      <c r="AG4" s="86"/>
      <c r="AH4" s="87"/>
      <c r="AI4" s="49">
        <f>C4+E4+G4+I4+K4+M4+O4+Q4+S4+U4+W4+Y4+AA4+AC4+AE4+AG4</f>
        <v>4</v>
      </c>
      <c r="AJ4" s="49">
        <f aca="true" t="shared" si="0" ref="AJ4:AJ12">D4+F4+H4+J4+L4+N4+P4+R4+T4+V4+X4+Z4+AB4+AD4+AF4+AH4</f>
        <v>2</v>
      </c>
      <c r="AK4" s="523">
        <f aca="true" t="shared" si="1" ref="AK4:AK16">SUM(AI4:AJ4)</f>
        <v>6</v>
      </c>
      <c r="AL4" s="145">
        <v>14</v>
      </c>
      <c r="AM4" s="203"/>
    </row>
    <row r="5" spans="1:39" s="33" customFormat="1" ht="15.75" thickBot="1">
      <c r="A5" s="52">
        <v>40</v>
      </c>
      <c r="B5" s="56" t="s">
        <v>15</v>
      </c>
      <c r="C5" s="6"/>
      <c r="D5" s="7"/>
      <c r="E5" s="6"/>
      <c r="F5" s="7"/>
      <c r="G5" s="6"/>
      <c r="H5" s="7"/>
      <c r="I5" s="6"/>
      <c r="J5" s="7"/>
      <c r="K5" s="22"/>
      <c r="L5" s="23"/>
      <c r="M5" s="6">
        <v>0</v>
      </c>
      <c r="N5" s="7">
        <v>3</v>
      </c>
      <c r="O5" s="6">
        <v>1</v>
      </c>
      <c r="P5" s="7">
        <v>0</v>
      </c>
      <c r="Q5" s="258"/>
      <c r="R5" s="568"/>
      <c r="S5" s="169"/>
      <c r="T5" s="7"/>
      <c r="U5" s="6"/>
      <c r="V5" s="7"/>
      <c r="W5" s="6">
        <v>0</v>
      </c>
      <c r="X5" s="7">
        <v>1</v>
      </c>
      <c r="Y5" s="258"/>
      <c r="Z5" s="256"/>
      <c r="AA5" s="80"/>
      <c r="AB5" s="71"/>
      <c r="AC5" s="80">
        <v>0</v>
      </c>
      <c r="AD5" s="71">
        <v>1</v>
      </c>
      <c r="AE5" s="80">
        <v>0</v>
      </c>
      <c r="AF5" s="71">
        <v>3</v>
      </c>
      <c r="AG5" s="258"/>
      <c r="AH5" s="256"/>
      <c r="AI5" s="49">
        <f aca="true" t="shared" si="2" ref="AI5:AI12">C5+E5+G5+I5+K5+M5+O5+Q5+S5+U5+W5+Y5+AA5+AC5+AE5+AG5</f>
        <v>1</v>
      </c>
      <c r="AJ5" s="49">
        <f t="shared" si="0"/>
        <v>8</v>
      </c>
      <c r="AK5" s="523">
        <f t="shared" si="1"/>
        <v>9</v>
      </c>
      <c r="AL5" s="55">
        <v>13</v>
      </c>
      <c r="AM5" s="203"/>
    </row>
    <row r="6" spans="1:39" s="33" customFormat="1" ht="16.5" thickBot="1">
      <c r="A6" s="52">
        <v>3</v>
      </c>
      <c r="B6" s="56" t="s">
        <v>66</v>
      </c>
      <c r="C6" s="52"/>
      <c r="D6" s="63"/>
      <c r="E6" s="52">
        <v>1</v>
      </c>
      <c r="F6" s="63">
        <v>0</v>
      </c>
      <c r="G6" s="52"/>
      <c r="H6" s="63"/>
      <c r="I6" s="52"/>
      <c r="J6" s="63"/>
      <c r="K6" s="64">
        <v>2</v>
      </c>
      <c r="L6" s="65">
        <v>3</v>
      </c>
      <c r="M6" s="52">
        <v>2</v>
      </c>
      <c r="N6" s="63">
        <v>2</v>
      </c>
      <c r="O6" s="52">
        <v>2</v>
      </c>
      <c r="P6" s="63">
        <v>1</v>
      </c>
      <c r="Q6" s="52">
        <v>5</v>
      </c>
      <c r="R6" s="582">
        <v>1</v>
      </c>
      <c r="S6" s="288">
        <v>4</v>
      </c>
      <c r="T6" s="63">
        <v>0</v>
      </c>
      <c r="U6" s="52">
        <v>0</v>
      </c>
      <c r="V6" s="63">
        <v>1</v>
      </c>
      <c r="W6" s="52">
        <v>3</v>
      </c>
      <c r="X6" s="63">
        <v>4</v>
      </c>
      <c r="Y6" s="52">
        <v>3</v>
      </c>
      <c r="Z6" s="63">
        <v>1</v>
      </c>
      <c r="AA6" s="241">
        <v>0</v>
      </c>
      <c r="AB6" s="242">
        <v>2</v>
      </c>
      <c r="AC6" s="241">
        <v>5</v>
      </c>
      <c r="AD6" s="242">
        <v>3</v>
      </c>
      <c r="AE6" s="241">
        <v>2</v>
      </c>
      <c r="AF6" s="242">
        <v>6</v>
      </c>
      <c r="AG6" s="52">
        <v>1</v>
      </c>
      <c r="AH6" s="63">
        <v>1</v>
      </c>
      <c r="AI6" s="49">
        <f t="shared" si="2"/>
        <v>30</v>
      </c>
      <c r="AJ6" s="49">
        <f t="shared" si="0"/>
        <v>25</v>
      </c>
      <c r="AK6" s="526">
        <f t="shared" si="1"/>
        <v>55</v>
      </c>
      <c r="AL6" s="55">
        <v>16</v>
      </c>
      <c r="AM6" s="203"/>
    </row>
    <row r="7" spans="1:39" s="33" customFormat="1" ht="15.75" thickBot="1">
      <c r="A7" s="52">
        <v>14</v>
      </c>
      <c r="B7" s="90" t="s">
        <v>20</v>
      </c>
      <c r="C7" s="6"/>
      <c r="D7" s="7"/>
      <c r="E7" s="6"/>
      <c r="F7" s="7"/>
      <c r="G7" s="6"/>
      <c r="H7" s="7"/>
      <c r="I7" s="6"/>
      <c r="J7" s="7"/>
      <c r="K7" s="22"/>
      <c r="L7" s="23"/>
      <c r="M7" s="6"/>
      <c r="N7" s="7"/>
      <c r="O7" s="6">
        <v>0</v>
      </c>
      <c r="P7" s="7">
        <v>1</v>
      </c>
      <c r="Q7" s="6"/>
      <c r="R7" s="567"/>
      <c r="S7" s="169"/>
      <c r="T7" s="7"/>
      <c r="U7" s="6"/>
      <c r="V7" s="7"/>
      <c r="W7" s="6"/>
      <c r="X7" s="7"/>
      <c r="Y7" s="6"/>
      <c r="Z7" s="7"/>
      <c r="AA7" s="80"/>
      <c r="AB7" s="71"/>
      <c r="AC7" s="80">
        <v>0</v>
      </c>
      <c r="AD7" s="71">
        <v>1</v>
      </c>
      <c r="AE7" s="80"/>
      <c r="AF7" s="71"/>
      <c r="AG7" s="6">
        <v>0</v>
      </c>
      <c r="AH7" s="7">
        <v>1</v>
      </c>
      <c r="AI7" s="49">
        <f t="shared" si="2"/>
        <v>0</v>
      </c>
      <c r="AJ7" s="49">
        <f t="shared" si="0"/>
        <v>3</v>
      </c>
      <c r="AK7" s="523">
        <f t="shared" si="1"/>
        <v>3</v>
      </c>
      <c r="AL7" s="55">
        <v>16</v>
      </c>
      <c r="AM7" s="203"/>
    </row>
    <row r="8" spans="1:39" s="33" customFormat="1" ht="16.5" thickBot="1">
      <c r="A8" s="52">
        <v>96</v>
      </c>
      <c r="B8" s="56" t="s">
        <v>28</v>
      </c>
      <c r="C8" s="258"/>
      <c r="D8" s="256"/>
      <c r="E8" s="6">
        <v>1</v>
      </c>
      <c r="F8" s="7">
        <v>1</v>
      </c>
      <c r="G8" s="6"/>
      <c r="H8" s="7"/>
      <c r="I8" s="6"/>
      <c r="J8" s="7"/>
      <c r="K8" s="22">
        <v>1</v>
      </c>
      <c r="L8" s="23">
        <v>2</v>
      </c>
      <c r="M8" s="6">
        <v>1</v>
      </c>
      <c r="N8" s="7">
        <v>1</v>
      </c>
      <c r="O8" s="6">
        <v>4</v>
      </c>
      <c r="P8" s="7">
        <v>3</v>
      </c>
      <c r="Q8" s="6">
        <v>2</v>
      </c>
      <c r="R8" s="567">
        <v>2</v>
      </c>
      <c r="S8" s="169">
        <v>0</v>
      </c>
      <c r="T8" s="7">
        <v>1</v>
      </c>
      <c r="U8" s="6">
        <v>2</v>
      </c>
      <c r="V8" s="7">
        <v>0</v>
      </c>
      <c r="W8" s="6">
        <v>2</v>
      </c>
      <c r="X8" s="7">
        <v>1</v>
      </c>
      <c r="Y8" s="6"/>
      <c r="Z8" s="7"/>
      <c r="AA8" s="80">
        <v>1</v>
      </c>
      <c r="AB8" s="71">
        <v>0</v>
      </c>
      <c r="AC8" s="80">
        <v>5</v>
      </c>
      <c r="AD8" s="71">
        <v>3</v>
      </c>
      <c r="AE8" s="80">
        <v>5</v>
      </c>
      <c r="AF8" s="71">
        <v>0</v>
      </c>
      <c r="AG8" s="6">
        <v>2</v>
      </c>
      <c r="AH8" s="7">
        <v>1</v>
      </c>
      <c r="AI8" s="49">
        <f t="shared" si="2"/>
        <v>26</v>
      </c>
      <c r="AJ8" s="49">
        <f t="shared" si="0"/>
        <v>15</v>
      </c>
      <c r="AK8" s="526">
        <f t="shared" si="1"/>
        <v>41</v>
      </c>
      <c r="AL8" s="55">
        <v>15</v>
      </c>
      <c r="AM8" s="203"/>
    </row>
    <row r="9" spans="1:39" s="33" customFormat="1" ht="15.75" thickBot="1">
      <c r="A9" s="52">
        <v>88</v>
      </c>
      <c r="B9" s="56" t="s">
        <v>190</v>
      </c>
      <c r="C9" s="258"/>
      <c r="D9" s="256"/>
      <c r="E9" s="258"/>
      <c r="F9" s="256"/>
      <c r="G9" s="258"/>
      <c r="H9" s="256"/>
      <c r="I9" s="258"/>
      <c r="J9" s="256"/>
      <c r="K9" s="307"/>
      <c r="L9" s="308"/>
      <c r="M9" s="258"/>
      <c r="N9" s="256"/>
      <c r="O9" s="258"/>
      <c r="P9" s="256"/>
      <c r="Q9" s="6"/>
      <c r="R9" s="567"/>
      <c r="S9" s="169"/>
      <c r="T9" s="7"/>
      <c r="U9" s="258"/>
      <c r="V9" s="256"/>
      <c r="W9" s="258"/>
      <c r="X9" s="256"/>
      <c r="Y9" s="258"/>
      <c r="Z9" s="256"/>
      <c r="AA9" s="326"/>
      <c r="AB9" s="327"/>
      <c r="AC9" s="326"/>
      <c r="AD9" s="327"/>
      <c r="AE9" s="326"/>
      <c r="AF9" s="327"/>
      <c r="AG9" s="258"/>
      <c r="AH9" s="256"/>
      <c r="AI9" s="49">
        <f t="shared" si="2"/>
        <v>0</v>
      </c>
      <c r="AJ9" s="49">
        <f t="shared" si="0"/>
        <v>0</v>
      </c>
      <c r="AK9" s="523">
        <f t="shared" si="1"/>
        <v>0</v>
      </c>
      <c r="AL9" s="55">
        <v>2</v>
      </c>
      <c r="AM9" s="203"/>
    </row>
    <row r="10" spans="1:39" s="33" customFormat="1" ht="15.75" thickBot="1">
      <c r="A10" s="52">
        <v>6</v>
      </c>
      <c r="B10" s="56" t="s">
        <v>177</v>
      </c>
      <c r="C10" s="6"/>
      <c r="D10" s="7"/>
      <c r="E10" s="258"/>
      <c r="F10" s="256"/>
      <c r="G10" s="258"/>
      <c r="H10" s="256"/>
      <c r="I10" s="6">
        <v>0</v>
      </c>
      <c r="J10" s="7">
        <v>1</v>
      </c>
      <c r="K10" s="22">
        <v>1</v>
      </c>
      <c r="L10" s="23">
        <v>0</v>
      </c>
      <c r="M10" s="6">
        <v>0</v>
      </c>
      <c r="N10" s="7">
        <v>1</v>
      </c>
      <c r="O10" s="6">
        <v>0</v>
      </c>
      <c r="P10" s="7">
        <v>1</v>
      </c>
      <c r="Q10" s="6">
        <v>0</v>
      </c>
      <c r="R10" s="567">
        <v>2</v>
      </c>
      <c r="S10" s="169"/>
      <c r="T10" s="7"/>
      <c r="U10" s="258"/>
      <c r="V10" s="256"/>
      <c r="W10" s="258"/>
      <c r="X10" s="256"/>
      <c r="Y10" s="258"/>
      <c r="Z10" s="256"/>
      <c r="AA10" s="326"/>
      <c r="AB10" s="327"/>
      <c r="AC10" s="326"/>
      <c r="AD10" s="327"/>
      <c r="AE10" s="326"/>
      <c r="AF10" s="327"/>
      <c r="AG10" s="258"/>
      <c r="AH10" s="256"/>
      <c r="AI10" s="49">
        <f t="shared" si="2"/>
        <v>1</v>
      </c>
      <c r="AJ10" s="49">
        <f t="shared" si="0"/>
        <v>5</v>
      </c>
      <c r="AK10" s="523">
        <f t="shared" si="1"/>
        <v>6</v>
      </c>
      <c r="AL10" s="55">
        <v>7</v>
      </c>
      <c r="AM10" s="203"/>
    </row>
    <row r="11" spans="1:39" s="33" customFormat="1" ht="15.75" thickBot="1">
      <c r="A11" s="68">
        <v>9</v>
      </c>
      <c r="B11" s="66" t="s">
        <v>170</v>
      </c>
      <c r="C11" s="6"/>
      <c r="D11" s="7"/>
      <c r="E11" s="6">
        <v>0</v>
      </c>
      <c r="F11" s="7">
        <v>1</v>
      </c>
      <c r="G11" s="6"/>
      <c r="H11" s="7"/>
      <c r="I11" s="6"/>
      <c r="J11" s="7"/>
      <c r="K11" s="307"/>
      <c r="L11" s="308"/>
      <c r="M11" s="6"/>
      <c r="N11" s="7"/>
      <c r="O11" s="6">
        <v>2</v>
      </c>
      <c r="P11" s="7">
        <v>0</v>
      </c>
      <c r="Q11" s="6"/>
      <c r="R11" s="567"/>
      <c r="S11" s="169"/>
      <c r="T11" s="7"/>
      <c r="U11" s="6"/>
      <c r="V11" s="7"/>
      <c r="W11" s="6"/>
      <c r="X11" s="7"/>
      <c r="Y11" s="258"/>
      <c r="Z11" s="256"/>
      <c r="AA11" s="80"/>
      <c r="AB11" s="71"/>
      <c r="AC11" s="80"/>
      <c r="AD11" s="71"/>
      <c r="AE11" s="80"/>
      <c r="AF11" s="71"/>
      <c r="AG11" s="6">
        <v>0</v>
      </c>
      <c r="AH11" s="7">
        <v>2</v>
      </c>
      <c r="AI11" s="49">
        <f t="shared" si="2"/>
        <v>2</v>
      </c>
      <c r="AJ11" s="49">
        <f t="shared" si="0"/>
        <v>3</v>
      </c>
      <c r="AK11" s="523">
        <f t="shared" si="1"/>
        <v>5</v>
      </c>
      <c r="AL11" s="55">
        <v>14</v>
      </c>
      <c r="AM11" s="203"/>
    </row>
    <row r="12" spans="1:39" ht="16.5" thickBot="1">
      <c r="A12" s="68">
        <v>4</v>
      </c>
      <c r="B12" s="66" t="s">
        <v>171</v>
      </c>
      <c r="C12" s="52"/>
      <c r="D12" s="63"/>
      <c r="E12" s="52">
        <v>1</v>
      </c>
      <c r="F12" s="63">
        <v>1</v>
      </c>
      <c r="G12" s="52"/>
      <c r="H12" s="63"/>
      <c r="I12" s="52">
        <v>1</v>
      </c>
      <c r="J12" s="63">
        <v>0</v>
      </c>
      <c r="K12" s="64">
        <v>3</v>
      </c>
      <c r="L12" s="65">
        <v>0</v>
      </c>
      <c r="M12" s="52">
        <v>5</v>
      </c>
      <c r="N12" s="63">
        <v>0</v>
      </c>
      <c r="O12" s="52">
        <v>3</v>
      </c>
      <c r="P12" s="63">
        <v>3</v>
      </c>
      <c r="Q12" s="52">
        <v>3</v>
      </c>
      <c r="R12" s="582">
        <v>1</v>
      </c>
      <c r="S12" s="288">
        <v>0</v>
      </c>
      <c r="T12" s="63">
        <v>3</v>
      </c>
      <c r="U12" s="52">
        <v>0</v>
      </c>
      <c r="V12" s="63">
        <v>1</v>
      </c>
      <c r="W12" s="52">
        <v>8</v>
      </c>
      <c r="X12" s="63">
        <v>5</v>
      </c>
      <c r="Y12" s="52">
        <v>0</v>
      </c>
      <c r="Z12" s="63">
        <v>2</v>
      </c>
      <c r="AA12" s="241">
        <v>2</v>
      </c>
      <c r="AB12" s="242">
        <v>0</v>
      </c>
      <c r="AC12" s="241">
        <v>5</v>
      </c>
      <c r="AD12" s="242">
        <v>4</v>
      </c>
      <c r="AE12" s="241">
        <v>8</v>
      </c>
      <c r="AF12" s="242">
        <v>2</v>
      </c>
      <c r="AG12" s="52">
        <v>7</v>
      </c>
      <c r="AH12" s="63">
        <v>1</v>
      </c>
      <c r="AI12" s="49">
        <f t="shared" si="2"/>
        <v>46</v>
      </c>
      <c r="AJ12" s="49">
        <f t="shared" si="0"/>
        <v>23</v>
      </c>
      <c r="AK12" s="526">
        <f t="shared" si="1"/>
        <v>69</v>
      </c>
      <c r="AL12" s="55">
        <v>16</v>
      </c>
      <c r="AM12" s="203"/>
    </row>
    <row r="13" spans="1:39" ht="15.75" thickBot="1">
      <c r="A13" s="265">
        <v>28</v>
      </c>
      <c r="B13" s="66" t="s">
        <v>197</v>
      </c>
      <c r="C13" s="324"/>
      <c r="D13" s="325"/>
      <c r="E13" s="324"/>
      <c r="F13" s="325"/>
      <c r="G13" s="324"/>
      <c r="H13" s="325"/>
      <c r="I13" s="324"/>
      <c r="J13" s="325"/>
      <c r="K13" s="408"/>
      <c r="L13" s="315"/>
      <c r="M13" s="324"/>
      <c r="N13" s="325"/>
      <c r="O13" s="324"/>
      <c r="P13" s="325"/>
      <c r="Q13" s="324"/>
      <c r="R13" s="583"/>
      <c r="S13" s="578"/>
      <c r="T13" s="325"/>
      <c r="U13" s="324"/>
      <c r="V13" s="325"/>
      <c r="W13" s="324"/>
      <c r="X13" s="325"/>
      <c r="Y13" s="324"/>
      <c r="Z13" s="325"/>
      <c r="AA13" s="414"/>
      <c r="AB13" s="415"/>
      <c r="AC13" s="269"/>
      <c r="AD13" s="270"/>
      <c r="AE13" s="269"/>
      <c r="AF13" s="270"/>
      <c r="AG13" s="52"/>
      <c r="AH13" s="63"/>
      <c r="AI13" s="49"/>
      <c r="AJ13" s="49"/>
      <c r="AK13" s="523">
        <f t="shared" si="1"/>
        <v>0</v>
      </c>
      <c r="AL13" s="55">
        <v>3</v>
      </c>
      <c r="AM13" s="203"/>
    </row>
    <row r="14" spans="1:39" ht="15.75" thickBot="1">
      <c r="A14" s="265">
        <v>36</v>
      </c>
      <c r="B14" s="66" t="s">
        <v>24</v>
      </c>
      <c r="C14" s="20"/>
      <c r="D14" s="266"/>
      <c r="E14" s="68"/>
      <c r="F14" s="266"/>
      <c r="G14" s="68"/>
      <c r="H14" s="266"/>
      <c r="I14" s="68">
        <v>1</v>
      </c>
      <c r="J14" s="266">
        <v>0</v>
      </c>
      <c r="K14" s="267">
        <v>0</v>
      </c>
      <c r="L14" s="268">
        <v>1</v>
      </c>
      <c r="M14" s="68"/>
      <c r="N14" s="266"/>
      <c r="O14" s="68"/>
      <c r="P14" s="266"/>
      <c r="Q14" s="259"/>
      <c r="R14" s="583"/>
      <c r="S14" s="265"/>
      <c r="T14" s="266"/>
      <c r="U14" s="324"/>
      <c r="V14" s="325"/>
      <c r="W14" s="68">
        <v>1</v>
      </c>
      <c r="X14" s="266">
        <v>2</v>
      </c>
      <c r="Y14" s="68"/>
      <c r="Z14" s="266"/>
      <c r="AA14" s="269"/>
      <c r="AB14" s="270"/>
      <c r="AC14" s="414"/>
      <c r="AD14" s="415"/>
      <c r="AE14" s="269"/>
      <c r="AF14" s="270"/>
      <c r="AG14" s="52">
        <v>0</v>
      </c>
      <c r="AH14" s="63">
        <v>1</v>
      </c>
      <c r="AI14" s="49">
        <f aca="true" t="shared" si="3" ref="AI14:AJ16">C14+E14+G14+I14+K14+M14+O14+Q14+S14+U14+W14+Y14+AA14+AC14+AE14+AG14</f>
        <v>2</v>
      </c>
      <c r="AJ14" s="49">
        <f t="shared" si="3"/>
        <v>4</v>
      </c>
      <c r="AK14" s="523">
        <f t="shared" si="1"/>
        <v>6</v>
      </c>
      <c r="AL14" s="55">
        <v>13</v>
      </c>
      <c r="AM14" s="203"/>
    </row>
    <row r="15" spans="1:39" ht="15.75" thickBot="1">
      <c r="A15" s="206">
        <v>77</v>
      </c>
      <c r="B15" s="164" t="s">
        <v>121</v>
      </c>
      <c r="C15" s="20"/>
      <c r="D15" s="266"/>
      <c r="E15" s="324"/>
      <c r="F15" s="325"/>
      <c r="G15" s="324"/>
      <c r="H15" s="325"/>
      <c r="I15" s="324"/>
      <c r="J15" s="325"/>
      <c r="K15" s="401"/>
      <c r="L15" s="315"/>
      <c r="M15" s="324"/>
      <c r="N15" s="325"/>
      <c r="O15" s="324"/>
      <c r="P15" s="325"/>
      <c r="Q15" s="335"/>
      <c r="R15" s="583"/>
      <c r="S15" s="265"/>
      <c r="T15" s="266"/>
      <c r="U15" s="324"/>
      <c r="V15" s="325"/>
      <c r="W15" s="324"/>
      <c r="X15" s="325"/>
      <c r="Y15" s="324"/>
      <c r="Z15" s="325"/>
      <c r="AA15" s="414"/>
      <c r="AB15" s="415"/>
      <c r="AC15" s="416"/>
      <c r="AD15" s="415"/>
      <c r="AE15" s="414"/>
      <c r="AF15" s="415"/>
      <c r="AG15" s="324"/>
      <c r="AH15" s="325"/>
      <c r="AI15" s="314">
        <f t="shared" si="3"/>
        <v>0</v>
      </c>
      <c r="AJ15" s="49">
        <f t="shared" si="3"/>
        <v>0</v>
      </c>
      <c r="AK15" s="523">
        <f t="shared" si="1"/>
        <v>0</v>
      </c>
      <c r="AL15" s="108">
        <v>2</v>
      </c>
      <c r="AM15" s="203"/>
    </row>
    <row r="16" spans="1:39" ht="15">
      <c r="A16" s="292"/>
      <c r="B16" s="164" t="s">
        <v>178</v>
      </c>
      <c r="C16" s="169">
        <v>5</v>
      </c>
      <c r="D16" s="63"/>
      <c r="E16" s="288"/>
      <c r="F16" s="63"/>
      <c r="G16" s="288"/>
      <c r="H16" s="63"/>
      <c r="I16" s="288"/>
      <c r="J16" s="63"/>
      <c r="K16" s="402"/>
      <c r="L16" s="65"/>
      <c r="M16" s="288"/>
      <c r="N16" s="63"/>
      <c r="O16" s="288"/>
      <c r="P16" s="63"/>
      <c r="Q16" s="169"/>
      <c r="R16" s="582"/>
      <c r="S16" s="288"/>
      <c r="T16" s="63"/>
      <c r="U16" s="288"/>
      <c r="V16" s="63"/>
      <c r="W16" s="288"/>
      <c r="X16" s="63"/>
      <c r="Y16" s="288"/>
      <c r="Z16" s="63"/>
      <c r="AA16" s="288"/>
      <c r="AB16" s="63"/>
      <c r="AC16" s="288"/>
      <c r="AD16" s="63"/>
      <c r="AE16" s="288"/>
      <c r="AF16" s="63"/>
      <c r="AG16" s="288"/>
      <c r="AH16" s="63"/>
      <c r="AI16" s="314">
        <f t="shared" si="3"/>
        <v>5</v>
      </c>
      <c r="AJ16" s="49">
        <f t="shared" si="3"/>
        <v>0</v>
      </c>
      <c r="AK16" s="523">
        <f t="shared" si="1"/>
        <v>5</v>
      </c>
      <c r="AL16" s="108"/>
      <c r="AM16" s="203"/>
    </row>
    <row r="17" spans="1:38" ht="15">
      <c r="A17" s="54"/>
      <c r="B17" s="43"/>
      <c r="C17" s="44">
        <f>SUM(C3:C16)</f>
        <v>5</v>
      </c>
      <c r="D17" s="400">
        <f aca="true" t="shared" si="4" ref="D17:AK17">SUM(D3:D16)</f>
        <v>0</v>
      </c>
      <c r="E17" s="399">
        <f t="shared" si="4"/>
        <v>3</v>
      </c>
      <c r="F17" s="400">
        <f t="shared" si="4"/>
        <v>3</v>
      </c>
      <c r="G17" s="399">
        <f t="shared" si="4"/>
        <v>0</v>
      </c>
      <c r="H17" s="400">
        <f t="shared" si="4"/>
        <v>0</v>
      </c>
      <c r="I17" s="399">
        <f t="shared" si="4"/>
        <v>2</v>
      </c>
      <c r="J17" s="400">
        <f t="shared" si="4"/>
        <v>1</v>
      </c>
      <c r="K17" s="399">
        <f t="shared" si="4"/>
        <v>7</v>
      </c>
      <c r="L17" s="400">
        <f t="shared" si="4"/>
        <v>6</v>
      </c>
      <c r="M17" s="399">
        <f t="shared" si="4"/>
        <v>8</v>
      </c>
      <c r="N17" s="400">
        <f t="shared" si="4"/>
        <v>8</v>
      </c>
      <c r="O17" s="399">
        <f t="shared" si="4"/>
        <v>13</v>
      </c>
      <c r="P17" s="400">
        <f t="shared" si="4"/>
        <v>10</v>
      </c>
      <c r="Q17" s="399">
        <f t="shared" si="4"/>
        <v>10</v>
      </c>
      <c r="R17" s="584">
        <f t="shared" si="4"/>
        <v>6</v>
      </c>
      <c r="S17" s="399">
        <f t="shared" si="4"/>
        <v>5</v>
      </c>
      <c r="T17" s="400">
        <f t="shared" si="4"/>
        <v>4</v>
      </c>
      <c r="U17" s="399">
        <f t="shared" si="4"/>
        <v>2</v>
      </c>
      <c r="V17" s="400">
        <f t="shared" si="4"/>
        <v>2</v>
      </c>
      <c r="W17" s="399">
        <f t="shared" si="4"/>
        <v>15</v>
      </c>
      <c r="X17" s="400">
        <f t="shared" si="4"/>
        <v>13</v>
      </c>
      <c r="Y17" s="399">
        <f t="shared" si="4"/>
        <v>4</v>
      </c>
      <c r="Z17" s="400">
        <f t="shared" si="4"/>
        <v>3</v>
      </c>
      <c r="AA17" s="399">
        <f t="shared" si="4"/>
        <v>3</v>
      </c>
      <c r="AB17" s="400">
        <f t="shared" si="4"/>
        <v>2</v>
      </c>
      <c r="AC17" s="399">
        <f t="shared" si="4"/>
        <v>16</v>
      </c>
      <c r="AD17" s="400">
        <f t="shared" si="4"/>
        <v>12</v>
      </c>
      <c r="AE17" s="399">
        <f t="shared" si="4"/>
        <v>15</v>
      </c>
      <c r="AF17" s="400">
        <f t="shared" si="4"/>
        <v>11</v>
      </c>
      <c r="AG17" s="399">
        <f t="shared" si="4"/>
        <v>10</v>
      </c>
      <c r="AH17" s="400">
        <f t="shared" si="4"/>
        <v>8</v>
      </c>
      <c r="AI17" s="403">
        <f>SUM(AI3:AI16)</f>
        <v>118</v>
      </c>
      <c r="AJ17" s="403">
        <f>SUM(AJ3:AJ16)</f>
        <v>89</v>
      </c>
      <c r="AK17" s="423">
        <f t="shared" si="4"/>
        <v>207</v>
      </c>
      <c r="AL17" s="108"/>
    </row>
    <row r="22" ht="14.25">
      <c r="F22" s="19"/>
    </row>
    <row r="23" ht="14.25">
      <c r="AG23" s="571"/>
    </row>
    <row r="48" ht="14.25">
      <c r="AQ48" t="s">
        <v>179</v>
      </c>
    </row>
  </sheetData>
  <mergeCells count="16">
    <mergeCell ref="C1:D1"/>
    <mergeCell ref="E1:F1"/>
    <mergeCell ref="G1:H1"/>
    <mergeCell ref="W1:X1"/>
    <mergeCell ref="I1:J1"/>
    <mergeCell ref="K1:L1"/>
    <mergeCell ref="M1:N1"/>
    <mergeCell ref="O1:P1"/>
    <mergeCell ref="Y1:Z1"/>
    <mergeCell ref="Q1:R1"/>
    <mergeCell ref="S1:T1"/>
    <mergeCell ref="U1:V1"/>
    <mergeCell ref="AG1:AH1"/>
    <mergeCell ref="AA1:AB1"/>
    <mergeCell ref="AC1:AD1"/>
    <mergeCell ref="AE1:AF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K24" sqref="K24"/>
    </sheetView>
  </sheetViews>
  <sheetFormatPr defaultColWidth="9.00390625" defaultRowHeight="14.25"/>
  <cols>
    <col min="1" max="1" width="20.50390625" style="0" bestFit="1" customWidth="1"/>
    <col min="2" max="2" width="14.875" style="0" bestFit="1" customWidth="1"/>
    <col min="3" max="3" width="15.75390625" style="0" bestFit="1" customWidth="1"/>
    <col min="4" max="4" width="14.875" style="0" bestFit="1" customWidth="1"/>
    <col min="5" max="6" width="11.75390625" style="0" customWidth="1"/>
    <col min="7" max="7" width="7.00390625" style="0" bestFit="1" customWidth="1"/>
  </cols>
  <sheetData>
    <row r="1" spans="1:6" ht="15" thickBot="1">
      <c r="A1" t="s">
        <v>200</v>
      </c>
      <c r="B1" s="127" t="s">
        <v>117</v>
      </c>
      <c r="C1" s="127" t="s">
        <v>118</v>
      </c>
      <c r="D1" s="127" t="s">
        <v>201</v>
      </c>
      <c r="E1" s="127" t="s">
        <v>122</v>
      </c>
      <c r="F1" s="127" t="s">
        <v>211</v>
      </c>
    </row>
    <row r="2" spans="1:7" s="217" customFormat="1" ht="13.5" thickBot="1">
      <c r="A2" s="219" t="s">
        <v>0</v>
      </c>
      <c r="B2" s="220" t="s">
        <v>34</v>
      </c>
      <c r="C2" s="221" t="s">
        <v>34</v>
      </c>
      <c r="D2" s="220" t="s">
        <v>34</v>
      </c>
      <c r="E2" s="221" t="s">
        <v>34</v>
      </c>
      <c r="F2" s="221" t="s">
        <v>34</v>
      </c>
      <c r="G2" s="303" t="s">
        <v>65</v>
      </c>
    </row>
    <row r="3" spans="1:7" s="17" customFormat="1" ht="15.75">
      <c r="A3" s="158" t="s">
        <v>85</v>
      </c>
      <c r="B3" s="144">
        <v>14</v>
      </c>
      <c r="C3" s="227">
        <v>15</v>
      </c>
      <c r="D3" s="300"/>
      <c r="E3" s="301"/>
      <c r="F3" s="505"/>
      <c r="G3" s="299">
        <f>SUM(B3:F3)</f>
        <v>29</v>
      </c>
    </row>
    <row r="4" spans="1:7" s="17" customFormat="1" ht="15.75">
      <c r="A4" s="160" t="s">
        <v>46</v>
      </c>
      <c r="B4" s="304"/>
      <c r="C4" s="302"/>
      <c r="D4" s="147">
        <v>25</v>
      </c>
      <c r="E4" s="296">
        <v>12</v>
      </c>
      <c r="F4" s="506"/>
      <c r="G4" s="299">
        <f>SUM(B4:F4)</f>
        <v>37</v>
      </c>
    </row>
    <row r="5" spans="1:7" ht="15">
      <c r="A5" s="160" t="s">
        <v>84</v>
      </c>
      <c r="B5" s="147">
        <v>14</v>
      </c>
      <c r="C5" s="296">
        <v>16</v>
      </c>
      <c r="D5" s="297"/>
      <c r="E5" s="295"/>
      <c r="F5" s="505"/>
      <c r="G5" s="299">
        <f aca="true" t="shared" si="0" ref="G5:G35">SUM(B5:F5)</f>
        <v>30</v>
      </c>
    </row>
    <row r="6" spans="1:7" ht="15">
      <c r="A6" s="160" t="s">
        <v>143</v>
      </c>
      <c r="B6" s="304"/>
      <c r="C6" s="302"/>
      <c r="D6" s="304"/>
      <c r="E6" s="226">
        <v>10</v>
      </c>
      <c r="F6" s="507"/>
      <c r="G6" s="299">
        <f t="shared" si="0"/>
        <v>10</v>
      </c>
    </row>
    <row r="7" spans="1:7" ht="15">
      <c r="A7" s="160" t="s">
        <v>114</v>
      </c>
      <c r="B7" s="304"/>
      <c r="C7" s="302"/>
      <c r="D7" s="72">
        <v>5</v>
      </c>
      <c r="E7" s="295"/>
      <c r="F7" s="505"/>
      <c r="G7" s="299">
        <f t="shared" si="0"/>
        <v>5</v>
      </c>
    </row>
    <row r="8" spans="1:7" ht="15">
      <c r="A8" s="160" t="s">
        <v>55</v>
      </c>
      <c r="B8" s="304"/>
      <c r="C8" s="302"/>
      <c r="D8" s="147">
        <v>24</v>
      </c>
      <c r="E8" s="296">
        <v>17</v>
      </c>
      <c r="F8" s="506"/>
      <c r="G8" s="299">
        <f t="shared" si="0"/>
        <v>41</v>
      </c>
    </row>
    <row r="9" spans="1:7" s="17" customFormat="1" ht="15.75">
      <c r="A9" s="160" t="s">
        <v>13</v>
      </c>
      <c r="B9" s="304"/>
      <c r="C9" s="296">
        <v>11</v>
      </c>
      <c r="D9" s="147">
        <v>29</v>
      </c>
      <c r="E9" s="296">
        <v>24</v>
      </c>
      <c r="F9" s="506"/>
      <c r="G9" s="299">
        <f t="shared" si="0"/>
        <v>64</v>
      </c>
    </row>
    <row r="10" spans="1:7" s="17" customFormat="1" ht="15.75">
      <c r="A10" s="160" t="s">
        <v>176</v>
      </c>
      <c r="B10" s="304"/>
      <c r="C10" s="302"/>
      <c r="D10" s="304"/>
      <c r="E10" s="296">
        <v>10</v>
      </c>
      <c r="F10" s="506"/>
      <c r="G10" s="299">
        <f t="shared" si="0"/>
        <v>10</v>
      </c>
    </row>
    <row r="11" spans="1:7" s="17" customFormat="1" ht="15.75">
      <c r="A11" s="160" t="s">
        <v>83</v>
      </c>
      <c r="B11" s="147">
        <v>14</v>
      </c>
      <c r="C11" s="296">
        <v>16</v>
      </c>
      <c r="D11" s="297"/>
      <c r="E11" s="295"/>
      <c r="F11" s="505"/>
      <c r="G11" s="299">
        <f t="shared" si="0"/>
        <v>30</v>
      </c>
    </row>
    <row r="12" spans="1:7" s="17" customFormat="1" ht="15.75">
      <c r="A12" s="160" t="s">
        <v>213</v>
      </c>
      <c r="B12" s="147"/>
      <c r="C12" s="295"/>
      <c r="D12" s="297"/>
      <c r="E12" s="295"/>
      <c r="F12" s="505"/>
      <c r="G12" s="299">
        <f t="shared" si="0"/>
        <v>0</v>
      </c>
    </row>
    <row r="13" spans="1:7" s="17" customFormat="1" ht="15.75">
      <c r="A13" s="160" t="s">
        <v>12</v>
      </c>
      <c r="B13" s="304"/>
      <c r="C13" s="226">
        <v>6</v>
      </c>
      <c r="D13" s="147">
        <v>31</v>
      </c>
      <c r="E13" s="296">
        <v>24</v>
      </c>
      <c r="F13" s="506"/>
      <c r="G13" s="299">
        <f t="shared" si="0"/>
        <v>61</v>
      </c>
    </row>
    <row r="14" spans="1:7" ht="15">
      <c r="A14" s="160" t="s">
        <v>48</v>
      </c>
      <c r="B14" s="304"/>
      <c r="C14" s="302"/>
      <c r="D14" s="147">
        <v>28</v>
      </c>
      <c r="E14" s="296">
        <v>23</v>
      </c>
      <c r="F14" s="506"/>
      <c r="G14" s="299">
        <f t="shared" si="0"/>
        <v>51</v>
      </c>
    </row>
    <row r="15" spans="1:7" ht="15">
      <c r="A15" s="160" t="s">
        <v>216</v>
      </c>
      <c r="B15" s="72"/>
      <c r="C15" s="295"/>
      <c r="D15" s="297"/>
      <c r="E15" s="295"/>
      <c r="F15" s="505"/>
      <c r="G15" s="299">
        <f t="shared" si="0"/>
        <v>0</v>
      </c>
    </row>
    <row r="16" spans="1:7" ht="15">
      <c r="A16" s="160" t="s">
        <v>214</v>
      </c>
      <c r="B16" s="72"/>
      <c r="C16" s="295"/>
      <c r="D16" s="297"/>
      <c r="E16" s="295"/>
      <c r="F16" s="505"/>
      <c r="G16" s="299">
        <f t="shared" si="0"/>
        <v>0</v>
      </c>
    </row>
    <row r="17" spans="1:7" s="17" customFormat="1" ht="15.75">
      <c r="A17" s="160" t="s">
        <v>43</v>
      </c>
      <c r="B17" s="304"/>
      <c r="C17" s="302"/>
      <c r="D17" s="147">
        <v>25</v>
      </c>
      <c r="E17" s="296">
        <v>5</v>
      </c>
      <c r="F17" s="506"/>
      <c r="G17" s="299">
        <f t="shared" si="0"/>
        <v>30</v>
      </c>
    </row>
    <row r="18" spans="1:7" ht="15">
      <c r="A18" s="160" t="s">
        <v>87</v>
      </c>
      <c r="B18" s="147"/>
      <c r="C18" s="296">
        <v>6</v>
      </c>
      <c r="D18" s="297"/>
      <c r="E18" s="295"/>
      <c r="F18" s="505"/>
      <c r="G18" s="299">
        <f t="shared" si="0"/>
        <v>6</v>
      </c>
    </row>
    <row r="19" spans="1:7" ht="15">
      <c r="A19" s="160" t="s">
        <v>74</v>
      </c>
      <c r="B19" s="147"/>
      <c r="C19" s="296">
        <v>5</v>
      </c>
      <c r="D19" s="304"/>
      <c r="E19" s="302"/>
      <c r="F19" s="508"/>
      <c r="G19" s="299">
        <f t="shared" si="0"/>
        <v>5</v>
      </c>
    </row>
    <row r="20" spans="1:7" ht="15">
      <c r="A20" s="160" t="s">
        <v>86</v>
      </c>
      <c r="B20" s="147"/>
      <c r="C20" s="296">
        <v>16</v>
      </c>
      <c r="D20" s="297"/>
      <c r="E20" s="295"/>
      <c r="F20" s="505"/>
      <c r="G20" s="299">
        <f t="shared" si="0"/>
        <v>16</v>
      </c>
    </row>
    <row r="21" spans="1:7" ht="15">
      <c r="A21" s="160" t="s">
        <v>142</v>
      </c>
      <c r="B21" s="304"/>
      <c r="C21" s="302"/>
      <c r="D21" s="304"/>
      <c r="E21" s="226">
        <v>23</v>
      </c>
      <c r="F21" s="507"/>
      <c r="G21" s="299">
        <f t="shared" si="0"/>
        <v>23</v>
      </c>
    </row>
    <row r="22" spans="1:7" ht="15">
      <c r="A22" s="160" t="s">
        <v>215</v>
      </c>
      <c r="B22" s="72"/>
      <c r="C22" s="295"/>
      <c r="D22" s="297"/>
      <c r="E22" s="295"/>
      <c r="F22" s="505"/>
      <c r="G22" s="299">
        <f t="shared" si="0"/>
        <v>0</v>
      </c>
    </row>
    <row r="23" spans="1:7" s="17" customFormat="1" ht="15.75">
      <c r="A23" s="160" t="s">
        <v>11</v>
      </c>
      <c r="B23" s="147">
        <v>14</v>
      </c>
      <c r="C23" s="296">
        <v>16</v>
      </c>
      <c r="D23" s="147">
        <v>21</v>
      </c>
      <c r="E23" s="296">
        <v>19</v>
      </c>
      <c r="F23" s="506"/>
      <c r="G23" s="299">
        <f t="shared" si="0"/>
        <v>70</v>
      </c>
    </row>
    <row r="24" spans="1:7" s="17" customFormat="1" ht="15.75">
      <c r="A24" s="160" t="s">
        <v>47</v>
      </c>
      <c r="B24" s="304"/>
      <c r="C24" s="226">
        <v>4</v>
      </c>
      <c r="D24" s="147">
        <v>31</v>
      </c>
      <c r="E24" s="296">
        <v>21</v>
      </c>
      <c r="F24" s="506"/>
      <c r="G24" s="299">
        <f t="shared" si="0"/>
        <v>56</v>
      </c>
    </row>
    <row r="25" spans="1:7" s="17" customFormat="1" ht="15.75">
      <c r="A25" s="160" t="s">
        <v>192</v>
      </c>
      <c r="B25" s="304"/>
      <c r="C25" s="302"/>
      <c r="D25" s="304"/>
      <c r="E25" s="302"/>
      <c r="F25" s="506"/>
      <c r="G25" s="299">
        <f t="shared" si="0"/>
        <v>0</v>
      </c>
    </row>
    <row r="26" spans="1:7" ht="15">
      <c r="A26" s="160" t="s">
        <v>45</v>
      </c>
      <c r="B26" s="304"/>
      <c r="C26" s="302"/>
      <c r="D26" s="147">
        <v>30</v>
      </c>
      <c r="E26" s="296">
        <v>22</v>
      </c>
      <c r="F26" s="506"/>
      <c r="G26" s="299">
        <f t="shared" si="0"/>
        <v>52</v>
      </c>
    </row>
    <row r="27" spans="1:7" s="17" customFormat="1" ht="15.75">
      <c r="A27" s="160" t="s">
        <v>88</v>
      </c>
      <c r="B27" s="304"/>
      <c r="C27" s="296">
        <v>11</v>
      </c>
      <c r="D27" s="297"/>
      <c r="E27" s="295"/>
      <c r="F27" s="505"/>
      <c r="G27" s="299">
        <f t="shared" si="0"/>
        <v>11</v>
      </c>
    </row>
    <row r="28" spans="1:7" s="17" customFormat="1" ht="15.75">
      <c r="A28" s="160" t="s">
        <v>212</v>
      </c>
      <c r="B28" s="147">
        <v>7</v>
      </c>
      <c r="C28" s="295"/>
      <c r="D28" s="297"/>
      <c r="E28" s="295"/>
      <c r="F28" s="505"/>
      <c r="G28" s="299">
        <f t="shared" si="0"/>
        <v>7</v>
      </c>
    </row>
    <row r="29" spans="1:7" s="17" customFormat="1" ht="15.75">
      <c r="A29" s="160" t="s">
        <v>44</v>
      </c>
      <c r="B29" s="304"/>
      <c r="C29" s="302"/>
      <c r="D29" s="147">
        <v>29</v>
      </c>
      <c r="E29" s="296">
        <v>23</v>
      </c>
      <c r="F29" s="506"/>
      <c r="G29" s="299">
        <f t="shared" si="0"/>
        <v>52</v>
      </c>
    </row>
    <row r="30" spans="1:7" s="17" customFormat="1" ht="15.75">
      <c r="A30" s="160" t="s">
        <v>42</v>
      </c>
      <c r="B30" s="304"/>
      <c r="C30" s="302"/>
      <c r="D30" s="147">
        <v>26</v>
      </c>
      <c r="E30" s="296">
        <v>23</v>
      </c>
      <c r="F30" s="506"/>
      <c r="G30" s="299">
        <f t="shared" si="0"/>
        <v>49</v>
      </c>
    </row>
    <row r="31" spans="1:7" s="17" customFormat="1" ht="15.75">
      <c r="A31" s="160" t="s">
        <v>76</v>
      </c>
      <c r="B31" s="147"/>
      <c r="C31" s="296">
        <v>12</v>
      </c>
      <c r="D31" s="147">
        <v>6</v>
      </c>
      <c r="E31" s="296">
        <v>14</v>
      </c>
      <c r="F31" s="506"/>
      <c r="G31" s="299">
        <f t="shared" si="0"/>
        <v>32</v>
      </c>
    </row>
    <row r="32" spans="1:7" s="17" customFormat="1" ht="15.75">
      <c r="A32" s="160" t="s">
        <v>123</v>
      </c>
      <c r="B32" s="304"/>
      <c r="C32" s="302"/>
      <c r="D32" s="304"/>
      <c r="E32" s="296">
        <v>19</v>
      </c>
      <c r="F32" s="506"/>
      <c r="G32" s="299">
        <f t="shared" si="0"/>
        <v>19</v>
      </c>
    </row>
    <row r="33" spans="1:7" s="17" customFormat="1" ht="15.75">
      <c r="A33" s="160" t="s">
        <v>115</v>
      </c>
      <c r="B33" s="304"/>
      <c r="C33" s="302"/>
      <c r="D33" s="304"/>
      <c r="E33" s="296">
        <v>20</v>
      </c>
      <c r="F33" s="506"/>
      <c r="G33" s="299">
        <f t="shared" si="0"/>
        <v>20</v>
      </c>
    </row>
    <row r="34" spans="1:7" s="17" customFormat="1" ht="15.75">
      <c r="A34" s="160" t="s">
        <v>77</v>
      </c>
      <c r="B34" s="108">
        <v>14</v>
      </c>
      <c r="C34" s="108">
        <v>16</v>
      </c>
      <c r="D34" s="108"/>
      <c r="E34" s="108">
        <v>0</v>
      </c>
      <c r="F34" s="299"/>
      <c r="G34" s="299">
        <f t="shared" si="0"/>
        <v>30</v>
      </c>
    </row>
    <row r="35" spans="1:7" ht="15">
      <c r="A35" s="160" t="s">
        <v>177</v>
      </c>
      <c r="B35" s="177"/>
      <c r="C35" s="177"/>
      <c r="D35" s="177"/>
      <c r="E35" s="108"/>
      <c r="F35" s="299"/>
      <c r="G35" s="299">
        <f t="shared" si="0"/>
        <v>0</v>
      </c>
    </row>
    <row r="36" spans="1:6" ht="15">
      <c r="A36" s="150"/>
      <c r="B36" s="58"/>
      <c r="C36" s="58"/>
      <c r="D36" s="133"/>
      <c r="E36" s="133"/>
      <c r="F36" s="133"/>
    </row>
    <row r="37" spans="1:6" ht="15">
      <c r="A37" s="150"/>
      <c r="B37" s="58"/>
      <c r="C37" s="58"/>
      <c r="D37" s="133"/>
      <c r="E37" s="133"/>
      <c r="F37" s="133"/>
    </row>
    <row r="38" spans="1:6" ht="15">
      <c r="A38" s="152"/>
      <c r="B38" s="58"/>
      <c r="C38" s="58"/>
      <c r="D38" s="133"/>
      <c r="E38" s="133"/>
      <c r="F38" s="133"/>
    </row>
    <row r="39" spans="1:6" ht="15">
      <c r="A39" s="150"/>
      <c r="B39" s="58"/>
      <c r="C39" s="58"/>
      <c r="D39" s="133"/>
      <c r="E39" s="133"/>
      <c r="F39" s="133"/>
    </row>
    <row r="40" spans="1:6" ht="15">
      <c r="A40" s="150"/>
      <c r="B40" s="58"/>
      <c r="C40" s="58"/>
      <c r="D40" s="133"/>
      <c r="E40" s="133"/>
      <c r="F40" s="133"/>
    </row>
    <row r="41" spans="1:6" ht="15">
      <c r="A41" s="150"/>
      <c r="B41" s="58"/>
      <c r="C41" s="58"/>
      <c r="D41" s="133"/>
      <c r="E41" s="133"/>
      <c r="F41" s="133"/>
    </row>
    <row r="42" spans="1:6" ht="15">
      <c r="A42" s="150"/>
      <c r="B42" s="58"/>
      <c r="C42" s="58"/>
      <c r="D42" s="133"/>
      <c r="E42" s="133"/>
      <c r="F42" s="133"/>
    </row>
    <row r="43" spans="1:6" ht="15">
      <c r="A43" s="150"/>
      <c r="B43" s="58"/>
      <c r="C43" s="58"/>
      <c r="D43" s="133"/>
      <c r="E43" s="133"/>
      <c r="F43" s="133"/>
    </row>
    <row r="44" spans="1:6" ht="15">
      <c r="A44" s="150"/>
      <c r="B44" s="58"/>
      <c r="C44" s="58"/>
      <c r="D44" s="133"/>
      <c r="E44" s="133"/>
      <c r="F44" s="133"/>
    </row>
    <row r="45" spans="1:6" ht="15">
      <c r="A45" s="150"/>
      <c r="B45" s="58"/>
      <c r="C45" s="58"/>
      <c r="D45" s="133"/>
      <c r="E45" s="133"/>
      <c r="F45" s="133"/>
    </row>
    <row r="46" spans="1:6" ht="14.25">
      <c r="A46" s="58"/>
      <c r="B46" s="58"/>
      <c r="C46" s="58"/>
      <c r="D46" s="58"/>
      <c r="E46" s="58"/>
      <c r="F46" s="58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J29" sqref="J29"/>
    </sheetView>
  </sheetViews>
  <sheetFormatPr defaultColWidth="9.00390625" defaultRowHeight="14.25"/>
  <cols>
    <col min="1" max="1" width="20.75390625" style="168" bestFit="1" customWidth="1"/>
    <col min="2" max="2" width="12.25390625" style="202" customWidth="1"/>
    <col min="3" max="3" width="9.00390625" style="202" customWidth="1"/>
    <col min="4" max="4" width="9.00390625" style="101" customWidth="1"/>
    <col min="5" max="5" width="8.625" style="101" customWidth="1"/>
    <col min="6" max="16384" width="9.00390625" style="101" customWidth="1"/>
  </cols>
  <sheetData>
    <row r="1" spans="1:2" ht="15" thickBot="1">
      <c r="A1" s="283"/>
      <c r="B1" s="411" t="s">
        <v>122</v>
      </c>
    </row>
    <row r="2" spans="1:3" ht="14.25">
      <c r="A2" s="283" t="s">
        <v>0</v>
      </c>
      <c r="B2" s="331" t="s">
        <v>202</v>
      </c>
      <c r="C2" s="285" t="s">
        <v>82</v>
      </c>
    </row>
    <row r="3" spans="1:3" ht="14.25">
      <c r="A3" s="287" t="s">
        <v>102</v>
      </c>
      <c r="B3" s="531"/>
      <c r="C3" s="286">
        <f aca="true" t="shared" si="0" ref="C3:C34">SUM(B3:B3)</f>
        <v>0</v>
      </c>
    </row>
    <row r="4" spans="1:3" ht="14.25">
      <c r="A4" s="283" t="s">
        <v>198</v>
      </c>
      <c r="B4" s="284">
        <v>4</v>
      </c>
      <c r="C4" s="286">
        <f t="shared" si="0"/>
        <v>4</v>
      </c>
    </row>
    <row r="5" spans="1:3" ht="14.25">
      <c r="A5" s="283" t="s">
        <v>80</v>
      </c>
      <c r="B5" s="284">
        <v>14</v>
      </c>
      <c r="C5" s="286">
        <f t="shared" si="0"/>
        <v>14</v>
      </c>
    </row>
    <row r="6" spans="1:3" ht="14.25">
      <c r="A6" s="287" t="s">
        <v>14</v>
      </c>
      <c r="B6" s="284">
        <v>14</v>
      </c>
      <c r="C6" s="286">
        <f t="shared" si="0"/>
        <v>14</v>
      </c>
    </row>
    <row r="7" spans="1:3" ht="14.25">
      <c r="A7" s="287" t="s">
        <v>15</v>
      </c>
      <c r="B7" s="284">
        <v>14</v>
      </c>
      <c r="C7" s="286">
        <f t="shared" si="0"/>
        <v>14</v>
      </c>
    </row>
    <row r="8" spans="1:3" ht="14.25">
      <c r="A8" s="283" t="s">
        <v>16</v>
      </c>
      <c r="B8" s="284">
        <v>23</v>
      </c>
      <c r="C8" s="286">
        <f t="shared" si="0"/>
        <v>23</v>
      </c>
    </row>
    <row r="9" spans="1:3" ht="14.25">
      <c r="A9" s="287" t="s">
        <v>1</v>
      </c>
      <c r="B9" s="284">
        <v>29</v>
      </c>
      <c r="C9" s="286">
        <f t="shared" si="0"/>
        <v>29</v>
      </c>
    </row>
    <row r="10" spans="1:3" ht="14.25">
      <c r="A10" s="287" t="s">
        <v>119</v>
      </c>
      <c r="B10" s="284">
        <v>27</v>
      </c>
      <c r="C10" s="286">
        <f t="shared" si="0"/>
        <v>27</v>
      </c>
    </row>
    <row r="11" spans="1:3" ht="14.25">
      <c r="A11" s="287" t="s">
        <v>2</v>
      </c>
      <c r="B11" s="288">
        <v>8</v>
      </c>
      <c r="C11" s="286">
        <f t="shared" si="0"/>
        <v>8</v>
      </c>
    </row>
    <row r="12" spans="1:3" ht="14.25">
      <c r="A12" s="287" t="s">
        <v>63</v>
      </c>
      <c r="B12" s="288">
        <v>13</v>
      </c>
      <c r="C12" s="286">
        <f t="shared" si="0"/>
        <v>13</v>
      </c>
    </row>
    <row r="13" spans="1:3" ht="14.25">
      <c r="A13" s="287" t="s">
        <v>59</v>
      </c>
      <c r="B13" s="284">
        <v>16</v>
      </c>
      <c r="C13" s="286">
        <f t="shared" si="0"/>
        <v>16</v>
      </c>
    </row>
    <row r="14" spans="1:3" ht="14.25">
      <c r="A14" s="283" t="s">
        <v>52</v>
      </c>
      <c r="B14" s="289"/>
      <c r="C14" s="286">
        <f t="shared" si="0"/>
        <v>0</v>
      </c>
    </row>
    <row r="15" spans="1:3" ht="14.25">
      <c r="A15" s="283" t="s">
        <v>89</v>
      </c>
      <c r="B15" s="289"/>
      <c r="C15" s="286">
        <f t="shared" si="0"/>
        <v>0</v>
      </c>
    </row>
    <row r="16" spans="1:3" ht="14.25">
      <c r="A16" s="287" t="s">
        <v>3</v>
      </c>
      <c r="B16" s="289"/>
      <c r="C16" s="286">
        <f t="shared" si="0"/>
        <v>0</v>
      </c>
    </row>
    <row r="17" spans="1:3" ht="14.25">
      <c r="A17" s="287" t="s">
        <v>91</v>
      </c>
      <c r="B17" s="289"/>
      <c r="C17" s="286">
        <f t="shared" si="0"/>
        <v>0</v>
      </c>
    </row>
    <row r="18" spans="1:3" ht="15">
      <c r="A18" s="287" t="s">
        <v>66</v>
      </c>
      <c r="B18" s="288">
        <v>30</v>
      </c>
      <c r="C18" s="534">
        <f t="shared" si="0"/>
        <v>30</v>
      </c>
    </row>
    <row r="19" spans="1:3" ht="14.25">
      <c r="A19" s="287" t="s">
        <v>18</v>
      </c>
      <c r="B19" s="284">
        <v>24</v>
      </c>
      <c r="C19" s="286">
        <f t="shared" si="0"/>
        <v>24</v>
      </c>
    </row>
    <row r="20" spans="1:3" ht="14.25">
      <c r="A20" s="287" t="s">
        <v>105</v>
      </c>
      <c r="B20" s="289"/>
      <c r="C20" s="286">
        <f t="shared" si="0"/>
        <v>0</v>
      </c>
    </row>
    <row r="21" spans="1:3" ht="14.25">
      <c r="A21" s="287" t="s">
        <v>4</v>
      </c>
      <c r="B21" s="288">
        <v>17</v>
      </c>
      <c r="C21" s="286">
        <f t="shared" si="0"/>
        <v>17</v>
      </c>
    </row>
    <row r="22" spans="1:3" ht="14.25">
      <c r="A22" s="283" t="s">
        <v>19</v>
      </c>
      <c r="B22" s="284">
        <v>28</v>
      </c>
      <c r="C22" s="286">
        <f t="shared" si="0"/>
        <v>28</v>
      </c>
    </row>
    <row r="23" spans="1:3" ht="14.25">
      <c r="A23" s="287" t="s">
        <v>20</v>
      </c>
      <c r="B23" s="284">
        <v>29</v>
      </c>
      <c r="C23" s="286">
        <f t="shared" si="0"/>
        <v>29</v>
      </c>
    </row>
    <row r="24" spans="1:3" ht="14.25">
      <c r="A24" s="287" t="s">
        <v>28</v>
      </c>
      <c r="B24" s="284">
        <v>28</v>
      </c>
      <c r="C24" s="286">
        <f t="shared" si="0"/>
        <v>28</v>
      </c>
    </row>
    <row r="25" spans="1:3" ht="14.25">
      <c r="A25" s="287" t="s">
        <v>174</v>
      </c>
      <c r="B25" s="284">
        <v>18</v>
      </c>
      <c r="C25" s="286">
        <f t="shared" si="0"/>
        <v>18</v>
      </c>
    </row>
    <row r="26" spans="1:3" ht="14.25">
      <c r="A26" s="283" t="s">
        <v>190</v>
      </c>
      <c r="B26" s="284">
        <v>2</v>
      </c>
      <c r="C26" s="461">
        <f t="shared" si="0"/>
        <v>2</v>
      </c>
    </row>
    <row r="27" spans="1:3" ht="14.25">
      <c r="A27" s="287" t="s">
        <v>5</v>
      </c>
      <c r="B27" s="284">
        <v>29</v>
      </c>
      <c r="C27" s="286">
        <f t="shared" si="0"/>
        <v>29</v>
      </c>
    </row>
    <row r="28" spans="1:3" ht="14.25">
      <c r="A28" s="287" t="s">
        <v>180</v>
      </c>
      <c r="B28" s="288">
        <v>15</v>
      </c>
      <c r="C28" s="286">
        <f t="shared" si="0"/>
        <v>15</v>
      </c>
    </row>
    <row r="29" spans="1:3" ht="14.25">
      <c r="A29" s="287" t="s">
        <v>90</v>
      </c>
      <c r="B29" s="289"/>
      <c r="C29" s="286">
        <f t="shared" si="0"/>
        <v>0</v>
      </c>
    </row>
    <row r="30" spans="1:3" ht="14.25">
      <c r="A30" s="287" t="s">
        <v>170</v>
      </c>
      <c r="B30" s="288">
        <v>25</v>
      </c>
      <c r="C30" s="286">
        <f t="shared" si="0"/>
        <v>25</v>
      </c>
    </row>
    <row r="31" spans="1:3" ht="14.25">
      <c r="A31" s="287" t="s">
        <v>60</v>
      </c>
      <c r="B31" s="289"/>
      <c r="C31" s="286">
        <f t="shared" si="0"/>
        <v>0</v>
      </c>
    </row>
    <row r="32" spans="1:3" ht="14.25">
      <c r="A32" s="287" t="s">
        <v>110</v>
      </c>
      <c r="B32" s="289"/>
      <c r="C32" s="286">
        <f t="shared" si="0"/>
        <v>0</v>
      </c>
    </row>
    <row r="33" spans="1:3" ht="14.25">
      <c r="A33" s="287" t="s">
        <v>111</v>
      </c>
      <c r="B33" s="289"/>
      <c r="C33" s="286">
        <f t="shared" si="0"/>
        <v>0</v>
      </c>
    </row>
    <row r="34" spans="1:3" ht="14.25">
      <c r="A34" s="287" t="s">
        <v>27</v>
      </c>
      <c r="B34" s="288">
        <v>29</v>
      </c>
      <c r="C34" s="286">
        <f t="shared" si="0"/>
        <v>29</v>
      </c>
    </row>
    <row r="35" spans="1:3" ht="14.25">
      <c r="A35" s="287" t="s">
        <v>103</v>
      </c>
      <c r="B35" s="289"/>
      <c r="C35" s="286">
        <f aca="true" t="shared" si="1" ref="C35:C66">SUM(B35:B35)</f>
        <v>0</v>
      </c>
    </row>
    <row r="36" spans="1:3" ht="14.25">
      <c r="A36" s="283" t="s">
        <v>61</v>
      </c>
      <c r="B36" s="289"/>
      <c r="C36" s="286">
        <f t="shared" si="1"/>
        <v>0</v>
      </c>
    </row>
    <row r="37" spans="1:3" ht="14.25">
      <c r="A37" s="290" t="s">
        <v>30</v>
      </c>
      <c r="B37" s="288">
        <v>16</v>
      </c>
      <c r="C37" s="286">
        <f t="shared" si="1"/>
        <v>16</v>
      </c>
    </row>
    <row r="38" spans="1:3" ht="14.25">
      <c r="A38" s="287" t="s">
        <v>98</v>
      </c>
      <c r="B38" s="289"/>
      <c r="C38" s="286">
        <f t="shared" si="1"/>
        <v>0</v>
      </c>
    </row>
    <row r="39" spans="1:3" ht="14.25">
      <c r="A39" s="287" t="s">
        <v>112</v>
      </c>
      <c r="B39" s="289"/>
      <c r="C39" s="286">
        <f t="shared" si="1"/>
        <v>0</v>
      </c>
    </row>
    <row r="40" spans="1:3" ht="14.25">
      <c r="A40" s="287" t="s">
        <v>26</v>
      </c>
      <c r="B40" s="289"/>
      <c r="C40" s="286">
        <f t="shared" si="1"/>
        <v>0</v>
      </c>
    </row>
    <row r="41" spans="1:3" ht="14.25">
      <c r="A41" s="287" t="s">
        <v>49</v>
      </c>
      <c r="B41" s="288">
        <v>22</v>
      </c>
      <c r="C41" s="286">
        <f t="shared" si="1"/>
        <v>22</v>
      </c>
    </row>
    <row r="42" spans="1:3" ht="14.25">
      <c r="A42" s="283" t="s">
        <v>106</v>
      </c>
      <c r="B42" s="289"/>
      <c r="C42" s="286">
        <f t="shared" si="1"/>
        <v>0</v>
      </c>
    </row>
    <row r="43" spans="1:3" ht="14.25">
      <c r="A43" s="283" t="s">
        <v>93</v>
      </c>
      <c r="B43" s="289"/>
      <c r="C43" s="286">
        <f t="shared" si="1"/>
        <v>0</v>
      </c>
    </row>
    <row r="44" spans="1:3" ht="14.25">
      <c r="A44" s="287" t="s">
        <v>96</v>
      </c>
      <c r="B44" s="289"/>
      <c r="C44" s="286">
        <f t="shared" si="1"/>
        <v>0</v>
      </c>
    </row>
    <row r="45" spans="1:3" ht="14.25">
      <c r="A45" s="283" t="s">
        <v>21</v>
      </c>
      <c r="B45" s="289"/>
      <c r="C45" s="286">
        <f t="shared" si="1"/>
        <v>0</v>
      </c>
    </row>
    <row r="46" spans="1:3" ht="14.25">
      <c r="A46" s="287" t="s">
        <v>100</v>
      </c>
      <c r="B46" s="289"/>
      <c r="C46" s="286">
        <f t="shared" si="1"/>
        <v>0</v>
      </c>
    </row>
    <row r="47" spans="1:3" ht="14.25">
      <c r="A47" s="287" t="s">
        <v>6</v>
      </c>
      <c r="B47" s="284">
        <v>28</v>
      </c>
      <c r="C47" s="286">
        <f t="shared" si="1"/>
        <v>28</v>
      </c>
    </row>
    <row r="48" spans="1:3" ht="14.25">
      <c r="A48" s="287" t="s">
        <v>104</v>
      </c>
      <c r="B48" s="289"/>
      <c r="C48" s="286">
        <f t="shared" si="1"/>
        <v>0</v>
      </c>
    </row>
    <row r="49" spans="1:3" ht="14.25">
      <c r="A49" s="287" t="s">
        <v>116</v>
      </c>
      <c r="B49" s="288">
        <v>21</v>
      </c>
      <c r="C49" s="286">
        <f t="shared" si="1"/>
        <v>21</v>
      </c>
    </row>
    <row r="50" spans="1:3" ht="14.25">
      <c r="A50" s="287" t="s">
        <v>57</v>
      </c>
      <c r="B50" s="293">
        <v>17</v>
      </c>
      <c r="C50" s="286">
        <f t="shared" si="1"/>
        <v>17</v>
      </c>
    </row>
    <row r="51" spans="1:3" ht="14.25">
      <c r="A51" s="287" t="s">
        <v>126</v>
      </c>
      <c r="B51" s="289"/>
      <c r="C51" s="286">
        <f t="shared" si="1"/>
        <v>0</v>
      </c>
    </row>
    <row r="52" spans="1:3" ht="14.25">
      <c r="A52" s="287" t="s">
        <v>7</v>
      </c>
      <c r="B52" s="288">
        <v>20</v>
      </c>
      <c r="C52" s="286">
        <f t="shared" si="1"/>
        <v>20</v>
      </c>
    </row>
    <row r="53" spans="1:3" ht="14.25">
      <c r="A53" s="287" t="s">
        <v>33</v>
      </c>
      <c r="B53" s="284">
        <v>28</v>
      </c>
      <c r="C53" s="286">
        <f t="shared" si="1"/>
        <v>28</v>
      </c>
    </row>
    <row r="54" spans="1:3" ht="14.25">
      <c r="A54" s="287" t="s">
        <v>8</v>
      </c>
      <c r="B54" s="288">
        <v>26</v>
      </c>
      <c r="C54" s="286">
        <f t="shared" si="1"/>
        <v>26</v>
      </c>
    </row>
    <row r="55" spans="1:3" ht="14.25">
      <c r="A55" s="287" t="s">
        <v>53</v>
      </c>
      <c r="B55" s="284">
        <v>25</v>
      </c>
      <c r="C55" s="286">
        <f t="shared" si="1"/>
        <v>25</v>
      </c>
    </row>
    <row r="56" spans="1:3" ht="15">
      <c r="A56" s="287" t="s">
        <v>171</v>
      </c>
      <c r="B56" s="284">
        <v>30</v>
      </c>
      <c r="C56" s="534">
        <f t="shared" si="1"/>
        <v>30</v>
      </c>
    </row>
    <row r="57" spans="1:3" ht="14.25">
      <c r="A57" s="287" t="s">
        <v>197</v>
      </c>
      <c r="B57" s="288">
        <v>2</v>
      </c>
      <c r="C57" s="286">
        <f t="shared" si="1"/>
        <v>2</v>
      </c>
    </row>
    <row r="58" spans="1:3" ht="14.25">
      <c r="A58" s="287" t="s">
        <v>23</v>
      </c>
      <c r="B58" s="284">
        <v>8</v>
      </c>
      <c r="C58" s="286">
        <f t="shared" si="1"/>
        <v>8</v>
      </c>
    </row>
    <row r="59" spans="1:3" ht="14.25">
      <c r="A59" s="287" t="s">
        <v>99</v>
      </c>
      <c r="B59" s="289"/>
      <c r="C59" s="286">
        <f t="shared" si="1"/>
        <v>0</v>
      </c>
    </row>
    <row r="60" spans="1:3" ht="14.25">
      <c r="A60" s="287" t="s">
        <v>107</v>
      </c>
      <c r="B60" s="289"/>
      <c r="C60" s="286">
        <f t="shared" si="1"/>
        <v>0</v>
      </c>
    </row>
    <row r="61" spans="1:3" ht="14.25">
      <c r="A61" s="287" t="s">
        <v>32</v>
      </c>
      <c r="B61" s="289"/>
      <c r="C61" s="286">
        <f t="shared" si="1"/>
        <v>0</v>
      </c>
    </row>
    <row r="62" spans="1:3" ht="14.25">
      <c r="A62" s="283" t="s">
        <v>97</v>
      </c>
      <c r="B62" s="289"/>
      <c r="C62" s="286">
        <f t="shared" si="1"/>
        <v>0</v>
      </c>
    </row>
    <row r="63" spans="1:3" ht="14.25">
      <c r="A63" s="283" t="s">
        <v>78</v>
      </c>
      <c r="B63" s="284">
        <v>16</v>
      </c>
      <c r="C63" s="286">
        <f t="shared" si="1"/>
        <v>16</v>
      </c>
    </row>
    <row r="64" spans="1:3" ht="14.25">
      <c r="A64" s="287" t="s">
        <v>95</v>
      </c>
      <c r="B64" s="289"/>
      <c r="C64" s="286">
        <f t="shared" si="1"/>
        <v>0</v>
      </c>
    </row>
    <row r="65" spans="1:3" ht="14.25">
      <c r="A65" s="283" t="s">
        <v>101</v>
      </c>
      <c r="B65" s="289"/>
      <c r="C65" s="286">
        <f t="shared" si="1"/>
        <v>0</v>
      </c>
    </row>
    <row r="66" spans="1:3" ht="14.25">
      <c r="A66" s="283" t="s">
        <v>108</v>
      </c>
      <c r="B66" s="289"/>
      <c r="C66" s="286">
        <f t="shared" si="1"/>
        <v>0</v>
      </c>
    </row>
    <row r="67" spans="1:3" ht="14.25">
      <c r="A67" s="287" t="s">
        <v>24</v>
      </c>
      <c r="B67" s="288">
        <v>21</v>
      </c>
      <c r="C67" s="286">
        <f aca="true" t="shared" si="2" ref="C67:C74">SUM(B67:B67)</f>
        <v>21</v>
      </c>
    </row>
    <row r="68" spans="1:3" ht="14.25">
      <c r="A68" s="287" t="s">
        <v>121</v>
      </c>
      <c r="B68" s="288">
        <v>2</v>
      </c>
      <c r="C68" s="286">
        <f t="shared" si="2"/>
        <v>2</v>
      </c>
    </row>
    <row r="69" spans="1:3" ht="14.25">
      <c r="A69" s="530" t="s">
        <v>25</v>
      </c>
      <c r="B69" s="533">
        <v>26</v>
      </c>
      <c r="C69" s="286">
        <f t="shared" si="2"/>
        <v>26</v>
      </c>
    </row>
    <row r="70" spans="1:3" ht="14.25">
      <c r="A70" s="294" t="s">
        <v>109</v>
      </c>
      <c r="B70" s="532"/>
      <c r="C70" s="286">
        <f t="shared" si="2"/>
        <v>0</v>
      </c>
    </row>
    <row r="71" spans="1:3" ht="14.25">
      <c r="A71" s="294" t="s">
        <v>9</v>
      </c>
      <c r="B71" s="532"/>
      <c r="C71" s="286">
        <f t="shared" si="2"/>
        <v>0</v>
      </c>
    </row>
    <row r="72" spans="1:3" ht="14.25">
      <c r="A72" s="294" t="s">
        <v>189</v>
      </c>
      <c r="B72" s="206">
        <v>7</v>
      </c>
      <c r="C72" s="286">
        <f t="shared" si="2"/>
        <v>7</v>
      </c>
    </row>
    <row r="73" spans="1:3" ht="14.25">
      <c r="A73" s="294" t="s">
        <v>92</v>
      </c>
      <c r="B73" s="532"/>
      <c r="C73" s="286">
        <f t="shared" si="2"/>
        <v>0</v>
      </c>
    </row>
    <row r="74" spans="1:3" ht="14.25">
      <c r="A74" s="294" t="s">
        <v>94</v>
      </c>
      <c r="B74" s="532"/>
      <c r="C74" s="206">
        <f t="shared" si="2"/>
        <v>0</v>
      </c>
    </row>
    <row r="75" spans="1:3" ht="14.25">
      <c r="A75" s="530"/>
      <c r="B75" s="53"/>
      <c r="C75" s="53"/>
    </row>
    <row r="76" spans="1:3" ht="14.25">
      <c r="A76" s="530"/>
      <c r="B76" s="53"/>
      <c r="C76" s="53"/>
    </row>
    <row r="77" spans="1:3" ht="14.25">
      <c r="A77" s="530"/>
      <c r="B77" s="53"/>
      <c r="C77" s="53"/>
    </row>
    <row r="78" spans="1:3" ht="14.25">
      <c r="A78" s="530"/>
      <c r="B78" s="53"/>
      <c r="C78" s="5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40" sqref="B40"/>
    </sheetView>
  </sheetViews>
  <sheetFormatPr defaultColWidth="9.00390625" defaultRowHeight="14.25"/>
  <cols>
    <col min="1" max="1" width="5.50390625" style="0" bestFit="1" customWidth="1"/>
    <col min="2" max="2" width="18.375" style="0" customWidth="1"/>
    <col min="3" max="3" width="5.00390625" style="0" bestFit="1" customWidth="1"/>
    <col min="4" max="4" width="6.25390625" style="0" customWidth="1"/>
    <col min="5" max="5" width="4.375" style="0" customWidth="1"/>
    <col min="6" max="6" width="4.125" style="0" bestFit="1" customWidth="1"/>
    <col min="7" max="7" width="18.875" style="0" customWidth="1"/>
    <col min="8" max="8" width="5.50390625" style="0" customWidth="1"/>
    <col min="9" max="9" width="6.50390625" style="0" customWidth="1"/>
  </cols>
  <sheetData>
    <row r="1" spans="1:9" ht="15.75">
      <c r="A1" s="628">
        <v>2</v>
      </c>
      <c r="B1" s="160" t="s">
        <v>113</v>
      </c>
      <c r="C1" s="555">
        <v>90</v>
      </c>
      <c r="D1" s="555">
        <v>90</v>
      </c>
      <c r="F1" s="628">
        <v>5</v>
      </c>
      <c r="G1" s="629" t="s">
        <v>6</v>
      </c>
      <c r="H1" s="630">
        <v>104</v>
      </c>
      <c r="I1" s="631">
        <v>104</v>
      </c>
    </row>
    <row r="2" spans="1:9" ht="15">
      <c r="A2" s="628">
        <v>3</v>
      </c>
      <c r="B2" s="160" t="s">
        <v>55</v>
      </c>
      <c r="C2" s="555">
        <v>79</v>
      </c>
      <c r="D2" s="555">
        <v>79</v>
      </c>
      <c r="F2" s="632">
        <v>8</v>
      </c>
      <c r="G2" s="633" t="s">
        <v>7</v>
      </c>
      <c r="H2" s="634">
        <v>92</v>
      </c>
      <c r="I2" s="634">
        <v>92</v>
      </c>
    </row>
    <row r="3" spans="1:9" ht="15">
      <c r="A3" s="628">
        <v>4</v>
      </c>
      <c r="B3" s="635" t="s">
        <v>13</v>
      </c>
      <c r="C3" s="555">
        <v>81</v>
      </c>
      <c r="D3" s="555">
        <v>81</v>
      </c>
      <c r="F3" s="628">
        <v>11</v>
      </c>
      <c r="G3" s="160" t="s">
        <v>180</v>
      </c>
      <c r="H3" s="631">
        <v>69</v>
      </c>
      <c r="I3" s="631">
        <v>69</v>
      </c>
    </row>
    <row r="4" spans="1:9" ht="15">
      <c r="A4" s="628">
        <v>8</v>
      </c>
      <c r="B4" s="160" t="s">
        <v>124</v>
      </c>
      <c r="C4" s="555">
        <v>89</v>
      </c>
      <c r="D4" s="555">
        <v>89</v>
      </c>
      <c r="F4" s="632">
        <v>13</v>
      </c>
      <c r="G4" s="633" t="s">
        <v>4</v>
      </c>
      <c r="H4" s="634">
        <v>70</v>
      </c>
      <c r="I4" s="634">
        <v>70</v>
      </c>
    </row>
    <row r="5" spans="1:9" ht="15.75">
      <c r="A5" s="628">
        <v>13</v>
      </c>
      <c r="B5" s="160" t="s">
        <v>42</v>
      </c>
      <c r="C5" s="636">
        <v>102</v>
      </c>
      <c r="D5" s="636">
        <v>102</v>
      </c>
      <c r="F5" s="628">
        <v>14</v>
      </c>
      <c r="G5" s="629" t="s">
        <v>16</v>
      </c>
      <c r="H5" s="631">
        <v>92</v>
      </c>
      <c r="I5" s="631">
        <v>92</v>
      </c>
    </row>
    <row r="6" spans="1:9" ht="15.75">
      <c r="A6" s="628">
        <v>15</v>
      </c>
      <c r="B6" s="160" t="s">
        <v>11</v>
      </c>
      <c r="C6" s="636">
        <v>145</v>
      </c>
      <c r="D6" s="636">
        <v>145</v>
      </c>
      <c r="F6" s="628">
        <v>15</v>
      </c>
      <c r="G6" s="629" t="s">
        <v>116</v>
      </c>
      <c r="H6" s="631">
        <v>82</v>
      </c>
      <c r="I6" s="631">
        <v>82</v>
      </c>
    </row>
    <row r="7" spans="1:9" ht="15">
      <c r="A7" s="628">
        <v>16</v>
      </c>
      <c r="B7" s="160" t="s">
        <v>43</v>
      </c>
      <c r="C7" s="555">
        <v>32</v>
      </c>
      <c r="D7" s="555"/>
      <c r="F7" s="628">
        <v>16</v>
      </c>
      <c r="G7" s="629" t="s">
        <v>119</v>
      </c>
      <c r="H7" s="631">
        <v>98</v>
      </c>
      <c r="I7" s="631">
        <v>98</v>
      </c>
    </row>
    <row r="8" spans="1:9" ht="15.75">
      <c r="A8" s="628">
        <v>18</v>
      </c>
      <c r="B8" s="160" t="s">
        <v>79</v>
      </c>
      <c r="C8" s="555">
        <v>48</v>
      </c>
      <c r="D8" s="555">
        <v>48</v>
      </c>
      <c r="F8" s="628">
        <v>17</v>
      </c>
      <c r="G8" s="160" t="s">
        <v>174</v>
      </c>
      <c r="H8" s="630">
        <v>100</v>
      </c>
      <c r="I8" s="631">
        <v>100</v>
      </c>
    </row>
    <row r="9" spans="1:9" ht="15.75">
      <c r="A9" s="628">
        <v>23</v>
      </c>
      <c r="B9" s="160" t="s">
        <v>142</v>
      </c>
      <c r="C9" s="555">
        <v>94</v>
      </c>
      <c r="D9" s="555">
        <v>94</v>
      </c>
      <c r="F9" s="628">
        <v>18</v>
      </c>
      <c r="G9" s="629" t="s">
        <v>25</v>
      </c>
      <c r="H9" s="630">
        <v>104</v>
      </c>
      <c r="I9" s="631">
        <v>104</v>
      </c>
    </row>
    <row r="10" spans="1:9" ht="15">
      <c r="A10" s="628">
        <v>26</v>
      </c>
      <c r="B10" s="635" t="s">
        <v>176</v>
      </c>
      <c r="C10" s="555">
        <v>68</v>
      </c>
      <c r="D10" s="555">
        <v>68</v>
      </c>
      <c r="F10" s="628">
        <v>19</v>
      </c>
      <c r="G10" s="629" t="s">
        <v>27</v>
      </c>
      <c r="H10" s="631">
        <v>92</v>
      </c>
      <c r="I10" s="631">
        <v>92</v>
      </c>
    </row>
    <row r="11" spans="1:9" ht="15">
      <c r="A11" s="628">
        <v>29</v>
      </c>
      <c r="B11" s="160" t="s">
        <v>45</v>
      </c>
      <c r="C11" s="555">
        <v>82</v>
      </c>
      <c r="D11" s="555">
        <v>82</v>
      </c>
      <c r="F11" s="628">
        <v>20</v>
      </c>
      <c r="G11" s="629" t="s">
        <v>22</v>
      </c>
      <c r="H11" s="631">
        <v>95</v>
      </c>
      <c r="I11" s="631">
        <v>95</v>
      </c>
    </row>
    <row r="12" spans="1:9" ht="15">
      <c r="A12" s="628">
        <v>45</v>
      </c>
      <c r="B12" s="160" t="s">
        <v>12</v>
      </c>
      <c r="C12" s="555">
        <v>95</v>
      </c>
      <c r="D12" s="555">
        <v>95</v>
      </c>
      <c r="F12" s="628">
        <v>23</v>
      </c>
      <c r="G12" s="629" t="s">
        <v>49</v>
      </c>
      <c r="H12" s="631">
        <v>82</v>
      </c>
      <c r="I12" s="631">
        <v>82</v>
      </c>
    </row>
    <row r="13" spans="1:9" ht="15">
      <c r="A13" s="628">
        <v>88</v>
      </c>
      <c r="B13" s="160" t="s">
        <v>143</v>
      </c>
      <c r="C13" s="555">
        <v>42</v>
      </c>
      <c r="D13" s="555">
        <v>42</v>
      </c>
      <c r="F13" s="628">
        <v>24</v>
      </c>
      <c r="G13" s="629" t="s">
        <v>1</v>
      </c>
      <c r="H13" s="631">
        <v>80</v>
      </c>
      <c r="I13" s="631">
        <v>80</v>
      </c>
    </row>
    <row r="14" spans="1:9" ht="15.75">
      <c r="A14" s="628">
        <v>89</v>
      </c>
      <c r="B14" s="160" t="s">
        <v>46</v>
      </c>
      <c r="C14" s="555">
        <v>61</v>
      </c>
      <c r="D14" s="555"/>
      <c r="F14" s="628">
        <v>27</v>
      </c>
      <c r="G14" s="629" t="s">
        <v>57</v>
      </c>
      <c r="H14" s="630">
        <v>54</v>
      </c>
      <c r="I14" s="631">
        <v>54</v>
      </c>
    </row>
    <row r="15" spans="1:9" ht="15.75">
      <c r="A15" s="628">
        <v>92</v>
      </c>
      <c r="B15" s="160" t="s">
        <v>44</v>
      </c>
      <c r="C15" s="636">
        <v>111</v>
      </c>
      <c r="D15" s="636">
        <v>111</v>
      </c>
      <c r="F15" s="632">
        <v>29</v>
      </c>
      <c r="G15" s="633" t="s">
        <v>30</v>
      </c>
      <c r="H15" s="634">
        <v>94</v>
      </c>
      <c r="I15" s="634">
        <v>94</v>
      </c>
    </row>
    <row r="16" spans="1:9" ht="15">
      <c r="A16" s="628">
        <v>94</v>
      </c>
      <c r="B16" s="160" t="s">
        <v>47</v>
      </c>
      <c r="C16" s="555">
        <v>93</v>
      </c>
      <c r="D16" s="555">
        <v>93</v>
      </c>
      <c r="F16" s="628">
        <v>31</v>
      </c>
      <c r="G16" s="629" t="s">
        <v>19</v>
      </c>
      <c r="H16" s="631">
        <v>76</v>
      </c>
      <c r="I16" s="631">
        <v>76</v>
      </c>
    </row>
    <row r="17" spans="1:9" ht="15">
      <c r="A17" s="637">
        <v>98</v>
      </c>
      <c r="B17" s="638" t="s">
        <v>48</v>
      </c>
      <c r="C17" s="639">
        <v>96</v>
      </c>
      <c r="D17" s="639">
        <v>96</v>
      </c>
      <c r="F17" s="628">
        <v>41</v>
      </c>
      <c r="G17" s="629" t="s">
        <v>8</v>
      </c>
      <c r="H17" s="631">
        <v>84</v>
      </c>
      <c r="I17" s="631">
        <v>84</v>
      </c>
    </row>
    <row r="18" spans="1:9" ht="15.75">
      <c r="A18" s="631"/>
      <c r="B18" s="631" t="s">
        <v>120</v>
      </c>
      <c r="C18" s="641">
        <f>AVERAGE(C1:C17)</f>
        <v>82.82352941176471</v>
      </c>
      <c r="D18" s="642">
        <f>AVERAGE(D1:D17)</f>
        <v>87.66666666666667</v>
      </c>
      <c r="F18" s="628">
        <v>44</v>
      </c>
      <c r="G18" s="629" t="s">
        <v>5</v>
      </c>
      <c r="H18" s="631">
        <v>78</v>
      </c>
      <c r="I18" s="631">
        <v>78</v>
      </c>
    </row>
    <row r="19" spans="6:9" ht="15.75">
      <c r="F19" s="628">
        <v>45</v>
      </c>
      <c r="G19" s="160" t="s">
        <v>53</v>
      </c>
      <c r="H19" s="640">
        <v>124</v>
      </c>
      <c r="I19" s="631">
        <v>124</v>
      </c>
    </row>
    <row r="20" spans="6:9" ht="15">
      <c r="F20" s="628">
        <v>72</v>
      </c>
      <c r="G20" s="629" t="s">
        <v>23</v>
      </c>
      <c r="H20" s="631">
        <v>32</v>
      </c>
      <c r="I20" s="631"/>
    </row>
    <row r="21" spans="6:9" ht="15.75">
      <c r="F21" s="628">
        <v>87</v>
      </c>
      <c r="G21" s="629" t="s">
        <v>2</v>
      </c>
      <c r="H21" s="630">
        <v>61</v>
      </c>
      <c r="I21" s="631">
        <v>61</v>
      </c>
    </row>
    <row r="22" spans="6:9" ht="15.75">
      <c r="F22" s="628">
        <v>92</v>
      </c>
      <c r="G22" s="629" t="s">
        <v>18</v>
      </c>
      <c r="H22" s="630">
        <v>54</v>
      </c>
      <c r="I22" s="631">
        <v>54</v>
      </c>
    </row>
    <row r="23" spans="6:9" ht="15.75">
      <c r="F23" s="628"/>
      <c r="G23" s="160" t="s">
        <v>120</v>
      </c>
      <c r="H23" s="641">
        <f>AVERAGE(H1:H22)</f>
        <v>82.5909090909091</v>
      </c>
      <c r="I23" s="642">
        <f>AVERAGE(I1:I22)</f>
        <v>85</v>
      </c>
    </row>
    <row r="27" spans="1:3" ht="14.25">
      <c r="A27" s="128" t="s">
        <v>221</v>
      </c>
      <c r="B27" s="128" t="s">
        <v>222</v>
      </c>
      <c r="C27" s="128">
        <v>145</v>
      </c>
    </row>
    <row r="28" spans="1:3" ht="14.25">
      <c r="A28" s="128"/>
      <c r="B28" s="128" t="s">
        <v>53</v>
      </c>
      <c r="C28" s="128">
        <v>124</v>
      </c>
    </row>
    <row r="29" spans="1:3" ht="14.25">
      <c r="A29" s="128"/>
      <c r="B29" s="128" t="s">
        <v>6</v>
      </c>
      <c r="C29" s="128">
        <v>104</v>
      </c>
    </row>
    <row r="30" spans="1:3" ht="14.25">
      <c r="A30" s="128"/>
      <c r="B30" s="128" t="s">
        <v>25</v>
      </c>
      <c r="C30" s="128">
        <v>104</v>
      </c>
    </row>
    <row r="31" spans="1:3" ht="14.25">
      <c r="A31" s="128"/>
      <c r="B31" s="128"/>
      <c r="C31" s="128"/>
    </row>
    <row r="32" spans="1:3" ht="14.25">
      <c r="A32" s="128" t="s">
        <v>223</v>
      </c>
      <c r="B32" s="128" t="s">
        <v>222</v>
      </c>
      <c r="C32" s="128">
        <v>92</v>
      </c>
    </row>
    <row r="33" spans="1:3" ht="14.25">
      <c r="A33" s="128"/>
      <c r="B33" s="128" t="s">
        <v>6</v>
      </c>
      <c r="C33" s="128">
        <v>96</v>
      </c>
    </row>
    <row r="34" spans="1:3" ht="14.25">
      <c r="A34" s="128"/>
      <c r="B34" s="128" t="s">
        <v>171</v>
      </c>
      <c r="C34" s="128">
        <v>96</v>
      </c>
    </row>
    <row r="35" spans="1:3" ht="14.25">
      <c r="A35" s="128"/>
      <c r="B35" s="128"/>
      <c r="C35" s="128"/>
    </row>
    <row r="36" spans="1:3" ht="14.25">
      <c r="A36" s="128" t="s">
        <v>224</v>
      </c>
      <c r="B36" s="128" t="s">
        <v>42</v>
      </c>
      <c r="C36" s="128"/>
    </row>
    <row r="37" spans="1:3" ht="14.25">
      <c r="A37" s="128"/>
      <c r="B37" s="128" t="s">
        <v>28</v>
      </c>
      <c r="C37" s="128"/>
    </row>
    <row r="38" spans="1:3" ht="14.25">
      <c r="A38" s="128"/>
      <c r="B38" s="128" t="s">
        <v>119</v>
      </c>
      <c r="C38" s="128"/>
    </row>
    <row r="39" spans="1:3" ht="14.25">
      <c r="A39" s="128"/>
      <c r="B39" s="128"/>
      <c r="C39" s="128"/>
    </row>
    <row r="40" spans="1:3" ht="14.25">
      <c r="A40" s="128" t="s">
        <v>225</v>
      </c>
      <c r="B40" s="128" t="s">
        <v>44</v>
      </c>
      <c r="C40" s="128"/>
    </row>
    <row r="41" spans="1:3" ht="14.25">
      <c r="A41" s="128"/>
      <c r="B41" s="128" t="s">
        <v>20</v>
      </c>
      <c r="C41" s="128"/>
    </row>
    <row r="42" spans="1:3" ht="14.25">
      <c r="A42" s="128"/>
      <c r="B42" s="128" t="s">
        <v>5</v>
      </c>
      <c r="C42" s="128"/>
    </row>
  </sheetData>
  <printOptions/>
  <pageMargins left="0.35" right="0.36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2"/>
  <sheetViews>
    <sheetView zoomScale="75" zoomScaleNormal="75" workbookViewId="0" topLeftCell="A1">
      <selection activeCell="BA18" sqref="BA18"/>
    </sheetView>
  </sheetViews>
  <sheetFormatPr defaultColWidth="9.00390625" defaultRowHeight="14.25"/>
  <cols>
    <col min="1" max="1" width="4.625" style="389" bestFit="1" customWidth="1"/>
    <col min="2" max="2" width="30.375" style="390" bestFit="1" customWidth="1"/>
    <col min="3" max="3" width="4.50390625" style="151" customWidth="1"/>
    <col min="4" max="6" width="5.50390625" style="150" hidden="1" customWidth="1"/>
    <col min="7" max="7" width="5.375" style="150" hidden="1" customWidth="1"/>
    <col min="8" max="10" width="5.50390625" style="150" hidden="1" customWidth="1"/>
    <col min="11" max="11" width="5.375" style="150" hidden="1" customWidth="1"/>
    <col min="12" max="21" width="5.50390625" style="150" hidden="1" customWidth="1"/>
    <col min="22" max="24" width="5.375" style="150" hidden="1" customWidth="1"/>
    <col min="25" max="25" width="5.625" style="150" hidden="1" customWidth="1"/>
    <col min="26" max="29" width="5.25390625" style="35" customWidth="1"/>
    <col min="30" max="30" width="5.375" style="35" customWidth="1"/>
    <col min="31" max="34" width="5.25390625" style="35" customWidth="1"/>
    <col min="35" max="35" width="4.00390625" style="35" customWidth="1"/>
    <col min="36" max="36" width="5.25390625" style="35" customWidth="1"/>
    <col min="37" max="43" width="5.125" style="35" customWidth="1"/>
    <col min="44" max="44" width="6.00390625" style="35" customWidth="1"/>
    <col min="45" max="46" width="5.125" style="35" customWidth="1"/>
    <col min="47" max="47" width="5.875" style="35" customWidth="1"/>
    <col min="48" max="48" width="5.125" style="150" customWidth="1"/>
    <col min="49" max="49" width="5.125" style="390" customWidth="1"/>
    <col min="50" max="52" width="5.125" style="35" customWidth="1"/>
    <col min="53" max="53" width="6.375" style="101" customWidth="1"/>
    <col min="54" max="57" width="9.00390625" style="131" customWidth="1"/>
    <col min="58" max="58" width="10.25390625" style="131" bestFit="1" customWidth="1"/>
    <col min="59" max="16384" width="9.00390625" style="131" customWidth="1"/>
  </cols>
  <sheetData>
    <row r="1" spans="1:53" s="132" customFormat="1" ht="16.5" thickBot="1">
      <c r="A1" s="130"/>
      <c r="B1" s="135" t="s">
        <v>0</v>
      </c>
      <c r="C1" s="130"/>
      <c r="D1" s="591" t="s">
        <v>138</v>
      </c>
      <c r="E1" s="591"/>
      <c r="F1" s="591"/>
      <c r="G1" s="592"/>
      <c r="H1" s="591" t="s">
        <v>67</v>
      </c>
      <c r="I1" s="591"/>
      <c r="J1" s="591"/>
      <c r="K1" s="592"/>
      <c r="L1" s="593" t="s">
        <v>68</v>
      </c>
      <c r="M1" s="593"/>
      <c r="N1" s="593"/>
      <c r="O1" s="594"/>
      <c r="P1" s="585" t="s">
        <v>69</v>
      </c>
      <c r="Q1" s="585"/>
      <c r="R1" s="585"/>
      <c r="S1" s="585"/>
      <c r="T1" s="134"/>
      <c r="U1" s="588" t="s">
        <v>70</v>
      </c>
      <c r="V1" s="589"/>
      <c r="W1" s="589"/>
      <c r="X1" s="589"/>
      <c r="Y1" s="590"/>
      <c r="Z1" s="585" t="s">
        <v>71</v>
      </c>
      <c r="AA1" s="585"/>
      <c r="AB1" s="585"/>
      <c r="AC1" s="587"/>
      <c r="AD1" s="585" t="s">
        <v>183</v>
      </c>
      <c r="AE1" s="587"/>
      <c r="AF1" s="587"/>
      <c r="AG1" s="587"/>
      <c r="AH1" s="585" t="s">
        <v>184</v>
      </c>
      <c r="AI1" s="587"/>
      <c r="AJ1" s="587"/>
      <c r="AK1" s="587"/>
      <c r="AL1" s="585" t="s">
        <v>185</v>
      </c>
      <c r="AM1" s="586"/>
      <c r="AN1" s="586"/>
      <c r="AO1" s="586"/>
      <c r="AP1" s="586"/>
      <c r="AQ1" s="585" t="s">
        <v>186</v>
      </c>
      <c r="AR1" s="586"/>
      <c r="AS1" s="586"/>
      <c r="AT1" s="586"/>
      <c r="AU1" s="585" t="s">
        <v>187</v>
      </c>
      <c r="AV1" s="586"/>
      <c r="AW1" s="586"/>
      <c r="AX1" s="586"/>
      <c r="AY1" s="586"/>
      <c r="AZ1" s="417"/>
      <c r="BA1" s="190"/>
    </row>
    <row r="2" spans="1:53" s="217" customFormat="1" ht="13.5" thickBot="1">
      <c r="A2" s="2"/>
      <c r="B2" s="4"/>
      <c r="C2" s="343"/>
      <c r="D2" s="356" t="s">
        <v>139</v>
      </c>
      <c r="E2" s="356" t="s">
        <v>140</v>
      </c>
      <c r="F2" s="356" t="s">
        <v>141</v>
      </c>
      <c r="G2" s="357">
        <v>35</v>
      </c>
      <c r="H2" s="356">
        <v>36</v>
      </c>
      <c r="I2" s="356">
        <v>37</v>
      </c>
      <c r="J2" s="356">
        <v>38</v>
      </c>
      <c r="K2" s="357">
        <v>39</v>
      </c>
      <c r="L2" s="356">
        <v>40</v>
      </c>
      <c r="M2" s="356">
        <v>41</v>
      </c>
      <c r="N2" s="356">
        <v>42</v>
      </c>
      <c r="O2" s="357">
        <v>43</v>
      </c>
      <c r="P2" s="356">
        <v>44</v>
      </c>
      <c r="Q2" s="356">
        <v>45</v>
      </c>
      <c r="R2" s="356">
        <v>46</v>
      </c>
      <c r="S2" s="356">
        <v>47</v>
      </c>
      <c r="T2" s="357">
        <v>48</v>
      </c>
      <c r="U2" s="106">
        <v>49</v>
      </c>
      <c r="V2" s="358">
        <v>50</v>
      </c>
      <c r="W2" s="358">
        <v>51</v>
      </c>
      <c r="X2" s="359">
        <v>52</v>
      </c>
      <c r="Y2" s="359">
        <v>53</v>
      </c>
      <c r="Z2" s="358">
        <v>2</v>
      </c>
      <c r="AA2" s="358">
        <v>3</v>
      </c>
      <c r="AB2" s="358">
        <v>4</v>
      </c>
      <c r="AC2" s="358">
        <v>5</v>
      </c>
      <c r="AD2" s="358">
        <v>6</v>
      </c>
      <c r="AE2" s="358">
        <v>7</v>
      </c>
      <c r="AF2" s="358">
        <v>8</v>
      </c>
      <c r="AG2" s="358">
        <v>9</v>
      </c>
      <c r="AH2" s="358">
        <v>10</v>
      </c>
      <c r="AI2" s="358">
        <v>11</v>
      </c>
      <c r="AJ2" s="358">
        <v>12</v>
      </c>
      <c r="AK2" s="358">
        <v>13</v>
      </c>
      <c r="AL2" s="358">
        <v>14</v>
      </c>
      <c r="AM2" s="358">
        <v>15</v>
      </c>
      <c r="AN2" s="358">
        <v>16</v>
      </c>
      <c r="AO2" s="358">
        <v>17</v>
      </c>
      <c r="AP2" s="358">
        <v>18</v>
      </c>
      <c r="AQ2" s="358">
        <v>19</v>
      </c>
      <c r="AR2" s="358">
        <v>20</v>
      </c>
      <c r="AS2" s="358">
        <v>21</v>
      </c>
      <c r="AT2" s="358">
        <v>22</v>
      </c>
      <c r="AU2" s="358">
        <v>23</v>
      </c>
      <c r="AV2" s="358">
        <v>24</v>
      </c>
      <c r="AW2" s="358">
        <v>25</v>
      </c>
      <c r="AX2" s="358">
        <v>26</v>
      </c>
      <c r="AY2" s="358">
        <v>27</v>
      </c>
      <c r="AZ2" s="418"/>
      <c r="BA2" s="360"/>
    </row>
    <row r="3" spans="1:53" ht="20.25">
      <c r="A3" s="361">
        <v>14</v>
      </c>
      <c r="B3" s="391" t="s">
        <v>16</v>
      </c>
      <c r="C3" s="344">
        <v>93</v>
      </c>
      <c r="D3" s="363">
        <v>2</v>
      </c>
      <c r="E3" s="363">
        <v>0</v>
      </c>
      <c r="F3" s="363">
        <v>0</v>
      </c>
      <c r="G3" s="364">
        <v>3</v>
      </c>
      <c r="H3" s="363">
        <v>3</v>
      </c>
      <c r="I3" s="363">
        <v>2</v>
      </c>
      <c r="J3" s="363">
        <v>2</v>
      </c>
      <c r="K3" s="364">
        <v>2</v>
      </c>
      <c r="L3" s="363">
        <v>2</v>
      </c>
      <c r="M3" s="363">
        <v>3</v>
      </c>
      <c r="N3" s="363">
        <v>3</v>
      </c>
      <c r="O3" s="364">
        <v>1</v>
      </c>
      <c r="P3" s="363">
        <v>2</v>
      </c>
      <c r="Q3" s="363">
        <v>3</v>
      </c>
      <c r="R3" s="363">
        <v>2</v>
      </c>
      <c r="S3" s="363">
        <v>2</v>
      </c>
      <c r="T3" s="364">
        <v>3</v>
      </c>
      <c r="U3" s="157">
        <v>1</v>
      </c>
      <c r="V3" s="158">
        <v>3</v>
      </c>
      <c r="W3" s="158">
        <v>3</v>
      </c>
      <c r="X3" s="158">
        <v>0</v>
      </c>
      <c r="Y3" s="159"/>
      <c r="Z3" s="211">
        <v>2</v>
      </c>
      <c r="AA3" s="397">
        <v>3</v>
      </c>
      <c r="AB3" s="397">
        <v>2</v>
      </c>
      <c r="AC3" s="210">
        <v>3</v>
      </c>
      <c r="AD3" s="211">
        <v>2</v>
      </c>
      <c r="AE3" s="397">
        <v>3</v>
      </c>
      <c r="AF3" s="397">
        <v>3</v>
      </c>
      <c r="AG3" s="210">
        <v>1</v>
      </c>
      <c r="AH3" s="211">
        <v>3</v>
      </c>
      <c r="AI3" s="397">
        <v>2</v>
      </c>
      <c r="AJ3" s="397">
        <v>2</v>
      </c>
      <c r="AK3" s="210">
        <v>2</v>
      </c>
      <c r="AL3" s="211">
        <v>3</v>
      </c>
      <c r="AM3" s="397">
        <v>2</v>
      </c>
      <c r="AN3" s="397">
        <v>2</v>
      </c>
      <c r="AO3" s="397">
        <v>2</v>
      </c>
      <c r="AP3" s="210">
        <v>1</v>
      </c>
      <c r="AQ3" s="211">
        <v>0</v>
      </c>
      <c r="AR3" s="397">
        <v>3</v>
      </c>
      <c r="AS3" s="397">
        <v>3</v>
      </c>
      <c r="AT3" s="210">
        <v>1</v>
      </c>
      <c r="AU3" s="211">
        <v>2</v>
      </c>
      <c r="AV3" s="363">
        <v>3</v>
      </c>
      <c r="AW3" s="398"/>
      <c r="AX3" s="397"/>
      <c r="AY3" s="210"/>
      <c r="AZ3" s="341">
        <f>SUM(Z3:AY3)</f>
        <v>50</v>
      </c>
      <c r="BA3" s="340">
        <f aca="true" t="shared" si="0" ref="BA3:BA21">SUM(D3:AY3)</f>
        <v>92</v>
      </c>
    </row>
    <row r="4" spans="1:53" ht="20.25">
      <c r="A4" s="361">
        <v>24</v>
      </c>
      <c r="B4" s="391" t="s">
        <v>1</v>
      </c>
      <c r="C4" s="218">
        <v>90</v>
      </c>
      <c r="D4" s="160">
        <v>0</v>
      </c>
      <c r="E4" s="160">
        <v>6</v>
      </c>
      <c r="F4" s="160">
        <v>2</v>
      </c>
      <c r="G4" s="164">
        <v>2</v>
      </c>
      <c r="H4" s="160">
        <v>2</v>
      </c>
      <c r="I4" s="160">
        <v>3</v>
      </c>
      <c r="J4" s="160">
        <v>1</v>
      </c>
      <c r="K4" s="164">
        <v>1</v>
      </c>
      <c r="L4" s="160">
        <v>3</v>
      </c>
      <c r="M4" s="160">
        <v>4</v>
      </c>
      <c r="N4" s="160">
        <v>2</v>
      </c>
      <c r="O4" s="164">
        <v>2</v>
      </c>
      <c r="P4" s="160">
        <v>3</v>
      </c>
      <c r="Q4" s="160">
        <v>2</v>
      </c>
      <c r="R4" s="160">
        <v>2</v>
      </c>
      <c r="S4" s="160">
        <v>2</v>
      </c>
      <c r="T4" s="164">
        <v>2</v>
      </c>
      <c r="U4" s="146">
        <v>1</v>
      </c>
      <c r="V4" s="160">
        <v>3</v>
      </c>
      <c r="W4" s="160">
        <v>2</v>
      </c>
      <c r="X4" s="160">
        <v>0</v>
      </c>
      <c r="Y4" s="56"/>
      <c r="Z4" s="72">
        <v>2</v>
      </c>
      <c r="AA4" s="148">
        <v>2</v>
      </c>
      <c r="AB4" s="148">
        <v>0</v>
      </c>
      <c r="AC4" s="171">
        <v>1</v>
      </c>
      <c r="AD4" s="72">
        <v>1</v>
      </c>
      <c r="AE4" s="148">
        <v>2</v>
      </c>
      <c r="AF4" s="148">
        <v>2</v>
      </c>
      <c r="AG4" s="171">
        <v>0</v>
      </c>
      <c r="AH4" s="72">
        <v>3</v>
      </c>
      <c r="AI4" s="148">
        <v>2</v>
      </c>
      <c r="AJ4" s="148">
        <v>4</v>
      </c>
      <c r="AK4" s="171">
        <v>1</v>
      </c>
      <c r="AL4" s="72">
        <v>3</v>
      </c>
      <c r="AM4" s="148">
        <v>3</v>
      </c>
      <c r="AN4" s="148">
        <v>2</v>
      </c>
      <c r="AO4" s="148">
        <v>3</v>
      </c>
      <c r="AP4" s="171">
        <v>1</v>
      </c>
      <c r="AQ4" s="72">
        <v>1</v>
      </c>
      <c r="AR4" s="148">
        <v>1</v>
      </c>
      <c r="AS4" s="148">
        <v>0</v>
      </c>
      <c r="AT4" s="171">
        <v>1</v>
      </c>
      <c r="AU4" s="72">
        <v>0</v>
      </c>
      <c r="AV4" s="160">
        <v>0</v>
      </c>
      <c r="AW4" s="368"/>
      <c r="AX4" s="148"/>
      <c r="AY4" s="171"/>
      <c r="AZ4" s="341">
        <f aca="true" t="shared" si="1" ref="AZ4:AZ21">SUM(Z4:AY4)</f>
        <v>35</v>
      </c>
      <c r="BA4" s="338">
        <f t="shared" si="0"/>
        <v>80</v>
      </c>
    </row>
    <row r="5" spans="1:53" ht="20.25">
      <c r="A5" s="361">
        <v>16</v>
      </c>
      <c r="B5" s="391" t="s">
        <v>119</v>
      </c>
      <c r="C5" s="154">
        <v>93</v>
      </c>
      <c r="D5" s="160">
        <v>2</v>
      </c>
      <c r="E5" s="160">
        <v>5</v>
      </c>
      <c r="F5" s="160">
        <v>1</v>
      </c>
      <c r="G5" s="164">
        <v>2</v>
      </c>
      <c r="H5" s="160">
        <v>2</v>
      </c>
      <c r="I5" s="160">
        <v>1</v>
      </c>
      <c r="J5" s="160">
        <v>3</v>
      </c>
      <c r="K5" s="164">
        <v>3</v>
      </c>
      <c r="L5" s="160">
        <v>2</v>
      </c>
      <c r="M5" s="160">
        <v>4</v>
      </c>
      <c r="N5" s="160">
        <v>3</v>
      </c>
      <c r="O5" s="164">
        <v>2</v>
      </c>
      <c r="P5" s="160">
        <v>3</v>
      </c>
      <c r="Q5" s="160">
        <v>2</v>
      </c>
      <c r="R5" s="160">
        <v>2</v>
      </c>
      <c r="S5" s="160">
        <v>2</v>
      </c>
      <c r="T5" s="164">
        <v>3</v>
      </c>
      <c r="U5" s="146">
        <v>2</v>
      </c>
      <c r="V5" s="160">
        <v>3</v>
      </c>
      <c r="W5" s="160">
        <v>2</v>
      </c>
      <c r="X5" s="160">
        <v>0</v>
      </c>
      <c r="Y5" s="56"/>
      <c r="Z5" s="72">
        <v>3</v>
      </c>
      <c r="AA5" s="148">
        <v>3</v>
      </c>
      <c r="AB5" s="148">
        <v>3</v>
      </c>
      <c r="AC5" s="171">
        <v>0</v>
      </c>
      <c r="AD5" s="72">
        <v>2</v>
      </c>
      <c r="AE5" s="148">
        <v>2</v>
      </c>
      <c r="AF5" s="148">
        <v>2</v>
      </c>
      <c r="AG5" s="171">
        <v>2</v>
      </c>
      <c r="AH5" s="72">
        <v>3</v>
      </c>
      <c r="AI5" s="148">
        <v>2</v>
      </c>
      <c r="AJ5" s="148">
        <v>3</v>
      </c>
      <c r="AK5" s="171">
        <v>3</v>
      </c>
      <c r="AL5" s="72">
        <v>2</v>
      </c>
      <c r="AM5" s="148">
        <v>1</v>
      </c>
      <c r="AN5" s="148">
        <v>3</v>
      </c>
      <c r="AO5" s="148">
        <v>2</v>
      </c>
      <c r="AP5" s="171">
        <v>1</v>
      </c>
      <c r="AQ5" s="72">
        <v>2</v>
      </c>
      <c r="AR5" s="148">
        <v>3</v>
      </c>
      <c r="AS5" s="148">
        <v>2</v>
      </c>
      <c r="AT5" s="171">
        <v>0</v>
      </c>
      <c r="AU5" s="72">
        <v>2</v>
      </c>
      <c r="AV5" s="160">
        <v>3</v>
      </c>
      <c r="AW5" s="368"/>
      <c r="AX5" s="148"/>
      <c r="AY5" s="171"/>
      <c r="AZ5" s="341">
        <f t="shared" si="1"/>
        <v>49</v>
      </c>
      <c r="BA5" s="540">
        <f t="shared" si="0"/>
        <v>98</v>
      </c>
    </row>
    <row r="6" spans="1:53" ht="20.25">
      <c r="A6" s="361">
        <v>87</v>
      </c>
      <c r="B6" s="391" t="s">
        <v>2</v>
      </c>
      <c r="C6" s="154">
        <v>87</v>
      </c>
      <c r="D6" s="160">
        <v>0</v>
      </c>
      <c r="E6" s="160">
        <v>2</v>
      </c>
      <c r="F6" s="160">
        <v>1</v>
      </c>
      <c r="G6" s="164">
        <v>0</v>
      </c>
      <c r="H6" s="160">
        <v>2</v>
      </c>
      <c r="I6" s="160">
        <v>1</v>
      </c>
      <c r="J6" s="160">
        <v>3</v>
      </c>
      <c r="K6" s="164">
        <v>1</v>
      </c>
      <c r="L6" s="160">
        <v>2</v>
      </c>
      <c r="M6" s="160">
        <v>2</v>
      </c>
      <c r="N6" s="160">
        <v>1</v>
      </c>
      <c r="O6" s="164">
        <v>1</v>
      </c>
      <c r="P6" s="160">
        <v>1</v>
      </c>
      <c r="Q6" s="160">
        <v>2</v>
      </c>
      <c r="R6" s="160">
        <v>1</v>
      </c>
      <c r="S6" s="160">
        <v>2</v>
      </c>
      <c r="T6" s="164">
        <v>2</v>
      </c>
      <c r="U6" s="146">
        <v>1</v>
      </c>
      <c r="V6" s="160">
        <v>1</v>
      </c>
      <c r="W6" s="160">
        <v>1</v>
      </c>
      <c r="X6" s="160">
        <v>0</v>
      </c>
      <c r="Y6" s="56"/>
      <c r="Z6" s="72">
        <v>2</v>
      </c>
      <c r="AA6" s="148">
        <v>1</v>
      </c>
      <c r="AB6" s="148">
        <v>0</v>
      </c>
      <c r="AC6" s="171">
        <v>1</v>
      </c>
      <c r="AD6" s="72">
        <v>1</v>
      </c>
      <c r="AE6" s="148">
        <v>0</v>
      </c>
      <c r="AF6" s="148">
        <v>1</v>
      </c>
      <c r="AG6" s="171">
        <v>0</v>
      </c>
      <c r="AH6" s="72">
        <v>2</v>
      </c>
      <c r="AI6" s="148">
        <v>2</v>
      </c>
      <c r="AJ6" s="148">
        <v>3</v>
      </c>
      <c r="AK6" s="171">
        <v>1</v>
      </c>
      <c r="AL6" s="72">
        <v>2</v>
      </c>
      <c r="AM6" s="148">
        <v>2</v>
      </c>
      <c r="AN6" s="148">
        <v>2</v>
      </c>
      <c r="AO6" s="148">
        <v>2</v>
      </c>
      <c r="AP6" s="171">
        <v>1</v>
      </c>
      <c r="AQ6" s="72">
        <v>2</v>
      </c>
      <c r="AR6" s="148">
        <v>2</v>
      </c>
      <c r="AS6" s="148">
        <v>1</v>
      </c>
      <c r="AT6" s="171">
        <v>1</v>
      </c>
      <c r="AU6" s="72">
        <v>2</v>
      </c>
      <c r="AV6" s="160">
        <v>3</v>
      </c>
      <c r="AW6" s="368"/>
      <c r="AX6" s="148"/>
      <c r="AY6" s="171"/>
      <c r="AZ6" s="341">
        <f t="shared" si="1"/>
        <v>34</v>
      </c>
      <c r="BA6" s="338">
        <f t="shared" si="0"/>
        <v>61</v>
      </c>
    </row>
    <row r="7" spans="1:53" ht="20.25">
      <c r="A7" s="361">
        <v>92</v>
      </c>
      <c r="B7" s="391" t="s">
        <v>18</v>
      </c>
      <c r="C7" s="154">
        <v>93</v>
      </c>
      <c r="D7" s="160">
        <v>2</v>
      </c>
      <c r="E7" s="160">
        <v>0</v>
      </c>
      <c r="F7" s="160">
        <v>1</v>
      </c>
      <c r="G7" s="164">
        <v>1</v>
      </c>
      <c r="H7" s="160">
        <v>2</v>
      </c>
      <c r="I7" s="160">
        <v>3</v>
      </c>
      <c r="J7" s="160">
        <v>1</v>
      </c>
      <c r="K7" s="164">
        <v>0</v>
      </c>
      <c r="L7" s="160">
        <v>1</v>
      </c>
      <c r="M7" s="160">
        <v>1</v>
      </c>
      <c r="N7" s="160">
        <v>2</v>
      </c>
      <c r="O7" s="164">
        <v>2</v>
      </c>
      <c r="P7" s="160">
        <v>1</v>
      </c>
      <c r="Q7" s="160">
        <v>2</v>
      </c>
      <c r="R7" s="160">
        <v>1</v>
      </c>
      <c r="S7" s="160">
        <v>2</v>
      </c>
      <c r="T7" s="164">
        <v>2</v>
      </c>
      <c r="U7" s="146">
        <v>1</v>
      </c>
      <c r="V7" s="160">
        <v>3</v>
      </c>
      <c r="W7" s="160">
        <v>1</v>
      </c>
      <c r="X7" s="160">
        <v>1</v>
      </c>
      <c r="Y7" s="56"/>
      <c r="Z7" s="72">
        <v>2</v>
      </c>
      <c r="AA7" s="148">
        <v>2</v>
      </c>
      <c r="AB7" s="148">
        <v>2</v>
      </c>
      <c r="AC7" s="171">
        <v>1</v>
      </c>
      <c r="AD7" s="72">
        <v>1</v>
      </c>
      <c r="AE7" s="148">
        <v>1</v>
      </c>
      <c r="AF7" s="148">
        <v>2</v>
      </c>
      <c r="AG7" s="171">
        <v>0</v>
      </c>
      <c r="AH7" s="72">
        <v>1</v>
      </c>
      <c r="AI7" s="148">
        <v>2</v>
      </c>
      <c r="AJ7" s="148">
        <v>1</v>
      </c>
      <c r="AK7" s="171">
        <v>1</v>
      </c>
      <c r="AL7" s="72">
        <v>0</v>
      </c>
      <c r="AM7" s="148">
        <v>1</v>
      </c>
      <c r="AN7" s="148">
        <v>1</v>
      </c>
      <c r="AO7" s="148">
        <v>1</v>
      </c>
      <c r="AP7" s="171">
        <v>0</v>
      </c>
      <c r="AQ7" s="72">
        <v>0</v>
      </c>
      <c r="AR7" s="148">
        <v>1</v>
      </c>
      <c r="AS7" s="148">
        <v>1</v>
      </c>
      <c r="AT7" s="171">
        <v>1</v>
      </c>
      <c r="AU7" s="72">
        <v>1</v>
      </c>
      <c r="AV7" s="160">
        <v>1</v>
      </c>
      <c r="AW7" s="368"/>
      <c r="AX7" s="148"/>
      <c r="AY7" s="171"/>
      <c r="AZ7" s="341">
        <f t="shared" si="1"/>
        <v>24</v>
      </c>
      <c r="BA7" s="338">
        <f t="shared" si="0"/>
        <v>54</v>
      </c>
    </row>
    <row r="8" spans="1:53" ht="20.25">
      <c r="A8" s="361">
        <v>13</v>
      </c>
      <c r="B8" s="391" t="s">
        <v>4</v>
      </c>
      <c r="C8" s="154">
        <v>89</v>
      </c>
      <c r="D8" s="160">
        <v>2</v>
      </c>
      <c r="E8" s="160">
        <v>3</v>
      </c>
      <c r="F8" s="160">
        <v>2</v>
      </c>
      <c r="G8" s="164">
        <v>2</v>
      </c>
      <c r="H8" s="160">
        <v>3</v>
      </c>
      <c r="I8" s="160">
        <v>2</v>
      </c>
      <c r="J8" s="160">
        <v>1</v>
      </c>
      <c r="K8" s="164">
        <v>3</v>
      </c>
      <c r="L8" s="160">
        <v>1</v>
      </c>
      <c r="M8" s="160">
        <v>0</v>
      </c>
      <c r="N8" s="160">
        <v>1</v>
      </c>
      <c r="O8" s="164">
        <v>2</v>
      </c>
      <c r="P8" s="160">
        <v>0</v>
      </c>
      <c r="Q8" s="160">
        <v>0</v>
      </c>
      <c r="R8" s="160">
        <v>1</v>
      </c>
      <c r="S8" s="160">
        <v>1</v>
      </c>
      <c r="T8" s="164">
        <v>2</v>
      </c>
      <c r="U8" s="146">
        <v>3</v>
      </c>
      <c r="V8" s="160">
        <v>0</v>
      </c>
      <c r="W8" s="160">
        <v>1</v>
      </c>
      <c r="X8" s="160">
        <v>0</v>
      </c>
      <c r="Y8" s="56"/>
      <c r="Z8" s="72">
        <v>3</v>
      </c>
      <c r="AA8" s="148">
        <v>3</v>
      </c>
      <c r="AB8" s="148">
        <v>2</v>
      </c>
      <c r="AC8" s="171">
        <v>2</v>
      </c>
      <c r="AD8" s="72">
        <v>2</v>
      </c>
      <c r="AE8" s="148">
        <v>2</v>
      </c>
      <c r="AF8" s="148">
        <v>3</v>
      </c>
      <c r="AG8" s="171">
        <v>2</v>
      </c>
      <c r="AH8" s="72">
        <v>0</v>
      </c>
      <c r="AI8" s="148">
        <v>2</v>
      </c>
      <c r="AJ8" s="148">
        <v>3</v>
      </c>
      <c r="AK8" s="171">
        <v>2</v>
      </c>
      <c r="AL8" s="72">
        <v>2</v>
      </c>
      <c r="AM8" s="148">
        <v>1</v>
      </c>
      <c r="AN8" s="148">
        <v>1</v>
      </c>
      <c r="AO8" s="148">
        <v>2</v>
      </c>
      <c r="AP8" s="171">
        <v>1</v>
      </c>
      <c r="AQ8" s="72">
        <v>2</v>
      </c>
      <c r="AR8" s="148">
        <v>3</v>
      </c>
      <c r="AS8" s="148">
        <v>2</v>
      </c>
      <c r="AT8" s="171">
        <v>0</v>
      </c>
      <c r="AU8" s="72">
        <v>0</v>
      </c>
      <c r="AV8" s="160">
        <v>0</v>
      </c>
      <c r="AW8" s="368"/>
      <c r="AX8" s="148"/>
      <c r="AY8" s="171"/>
      <c r="AZ8" s="341">
        <f t="shared" si="1"/>
        <v>40</v>
      </c>
      <c r="BA8" s="338">
        <f t="shared" si="0"/>
        <v>70</v>
      </c>
    </row>
    <row r="9" spans="1:53" ht="20.25">
      <c r="A9" s="361">
        <v>31</v>
      </c>
      <c r="B9" s="391" t="s">
        <v>19</v>
      </c>
      <c r="C9" s="154">
        <v>93</v>
      </c>
      <c r="D9" s="160">
        <v>0</v>
      </c>
      <c r="E9" s="160">
        <v>3</v>
      </c>
      <c r="F9" s="160">
        <v>1</v>
      </c>
      <c r="G9" s="164">
        <v>2</v>
      </c>
      <c r="H9" s="160">
        <v>3</v>
      </c>
      <c r="I9" s="160">
        <v>2</v>
      </c>
      <c r="J9" s="160">
        <v>3</v>
      </c>
      <c r="K9" s="164">
        <v>0</v>
      </c>
      <c r="L9" s="160">
        <v>3</v>
      </c>
      <c r="M9" s="160">
        <v>3</v>
      </c>
      <c r="N9" s="160">
        <v>2</v>
      </c>
      <c r="O9" s="164">
        <v>2</v>
      </c>
      <c r="P9" s="160">
        <v>3</v>
      </c>
      <c r="Q9" s="160">
        <v>3</v>
      </c>
      <c r="R9" s="160">
        <v>2</v>
      </c>
      <c r="S9" s="160">
        <v>3</v>
      </c>
      <c r="T9" s="164">
        <v>3</v>
      </c>
      <c r="U9" s="146">
        <v>2</v>
      </c>
      <c r="V9" s="160">
        <v>3</v>
      </c>
      <c r="W9" s="160">
        <v>2</v>
      </c>
      <c r="X9" s="160">
        <v>1</v>
      </c>
      <c r="Y9" s="56"/>
      <c r="Z9" s="72">
        <v>2</v>
      </c>
      <c r="AA9" s="148">
        <v>0</v>
      </c>
      <c r="AB9" s="148">
        <v>3</v>
      </c>
      <c r="AC9" s="171">
        <v>3</v>
      </c>
      <c r="AD9" s="72">
        <v>2</v>
      </c>
      <c r="AE9" s="148">
        <v>1</v>
      </c>
      <c r="AF9" s="148">
        <v>0</v>
      </c>
      <c r="AG9" s="171">
        <v>1</v>
      </c>
      <c r="AH9" s="72">
        <v>3</v>
      </c>
      <c r="AI9" s="148">
        <v>1</v>
      </c>
      <c r="AJ9" s="148">
        <v>2</v>
      </c>
      <c r="AK9" s="171">
        <v>2</v>
      </c>
      <c r="AL9" s="72">
        <v>2</v>
      </c>
      <c r="AM9" s="148">
        <v>0</v>
      </c>
      <c r="AN9" s="148">
        <v>2</v>
      </c>
      <c r="AO9" s="148">
        <v>2</v>
      </c>
      <c r="AP9" s="171">
        <v>0</v>
      </c>
      <c r="AQ9" s="72">
        <v>0</v>
      </c>
      <c r="AR9" s="148">
        <v>3</v>
      </c>
      <c r="AS9" s="148">
        <v>0</v>
      </c>
      <c r="AT9" s="171">
        <v>0</v>
      </c>
      <c r="AU9" s="72">
        <v>1</v>
      </c>
      <c r="AV9" s="160">
        <v>0</v>
      </c>
      <c r="AW9" s="368"/>
      <c r="AX9" s="148"/>
      <c r="AY9" s="171"/>
      <c r="AZ9" s="341">
        <f t="shared" si="1"/>
        <v>30</v>
      </c>
      <c r="BA9" s="338">
        <f t="shared" si="0"/>
        <v>76</v>
      </c>
    </row>
    <row r="10" spans="1:53" ht="20.25">
      <c r="A10" s="361">
        <v>44</v>
      </c>
      <c r="B10" s="391" t="s">
        <v>5</v>
      </c>
      <c r="C10" s="218">
        <v>91</v>
      </c>
      <c r="D10" s="160">
        <v>4</v>
      </c>
      <c r="E10" s="160">
        <v>3</v>
      </c>
      <c r="F10" s="160">
        <v>2</v>
      </c>
      <c r="G10" s="164">
        <v>3</v>
      </c>
      <c r="H10" s="160">
        <v>3</v>
      </c>
      <c r="I10" s="160">
        <v>3</v>
      </c>
      <c r="J10" s="160">
        <v>2</v>
      </c>
      <c r="K10" s="164">
        <v>2</v>
      </c>
      <c r="L10" s="160">
        <v>2</v>
      </c>
      <c r="M10" s="160">
        <v>2</v>
      </c>
      <c r="N10" s="160">
        <v>2</v>
      </c>
      <c r="O10" s="164">
        <v>2</v>
      </c>
      <c r="P10" s="160">
        <v>2</v>
      </c>
      <c r="Q10" s="160">
        <v>2</v>
      </c>
      <c r="R10" s="160">
        <v>1</v>
      </c>
      <c r="S10" s="160">
        <v>2</v>
      </c>
      <c r="T10" s="164">
        <v>2</v>
      </c>
      <c r="U10" s="146">
        <v>1</v>
      </c>
      <c r="V10" s="160">
        <v>2</v>
      </c>
      <c r="W10" s="160">
        <v>2</v>
      </c>
      <c r="X10" s="160">
        <v>0</v>
      </c>
      <c r="Y10" s="56"/>
      <c r="Z10" s="72">
        <v>2</v>
      </c>
      <c r="AA10" s="148">
        <v>1</v>
      </c>
      <c r="AB10" s="148">
        <v>1</v>
      </c>
      <c r="AC10" s="171">
        <v>2</v>
      </c>
      <c r="AD10" s="72">
        <v>1</v>
      </c>
      <c r="AE10" s="148">
        <v>2</v>
      </c>
      <c r="AF10" s="148">
        <v>2</v>
      </c>
      <c r="AG10" s="171">
        <v>2</v>
      </c>
      <c r="AH10" s="72">
        <v>1</v>
      </c>
      <c r="AI10" s="148">
        <v>2</v>
      </c>
      <c r="AJ10" s="148">
        <v>1</v>
      </c>
      <c r="AK10" s="171">
        <v>1</v>
      </c>
      <c r="AL10" s="72">
        <v>2</v>
      </c>
      <c r="AM10" s="148">
        <v>2</v>
      </c>
      <c r="AN10" s="148">
        <v>2</v>
      </c>
      <c r="AO10" s="148">
        <v>2</v>
      </c>
      <c r="AP10" s="171">
        <v>1</v>
      </c>
      <c r="AQ10" s="72">
        <v>0</v>
      </c>
      <c r="AR10" s="148">
        <v>2</v>
      </c>
      <c r="AS10" s="148">
        <v>2</v>
      </c>
      <c r="AT10" s="171">
        <v>0</v>
      </c>
      <c r="AU10" s="72">
        <v>1</v>
      </c>
      <c r="AV10" s="160">
        <v>2</v>
      </c>
      <c r="AW10" s="368"/>
      <c r="AX10" s="148"/>
      <c r="AY10" s="171"/>
      <c r="AZ10" s="341">
        <f t="shared" si="1"/>
        <v>34</v>
      </c>
      <c r="BA10" s="338">
        <f t="shared" si="0"/>
        <v>78</v>
      </c>
    </row>
    <row r="11" spans="1:53" ht="20.25">
      <c r="A11" s="361">
        <v>19</v>
      </c>
      <c r="B11" s="391" t="s">
        <v>27</v>
      </c>
      <c r="C11" s="218">
        <v>90</v>
      </c>
      <c r="D11" s="160">
        <v>4</v>
      </c>
      <c r="E11" s="160">
        <v>2</v>
      </c>
      <c r="F11" s="160">
        <v>2</v>
      </c>
      <c r="G11" s="164">
        <v>3</v>
      </c>
      <c r="H11" s="160">
        <v>3</v>
      </c>
      <c r="I11" s="160">
        <v>3</v>
      </c>
      <c r="J11" s="160">
        <v>3</v>
      </c>
      <c r="K11" s="164">
        <v>2</v>
      </c>
      <c r="L11" s="160">
        <v>3</v>
      </c>
      <c r="M11" s="160">
        <v>3</v>
      </c>
      <c r="N11" s="160">
        <v>3</v>
      </c>
      <c r="O11" s="164">
        <v>2</v>
      </c>
      <c r="P11" s="160">
        <v>0</v>
      </c>
      <c r="Q11" s="160">
        <v>2</v>
      </c>
      <c r="R11" s="160">
        <v>2</v>
      </c>
      <c r="S11" s="160">
        <v>3</v>
      </c>
      <c r="T11" s="164">
        <v>2</v>
      </c>
      <c r="U11" s="146">
        <v>1</v>
      </c>
      <c r="V11" s="160">
        <v>3</v>
      </c>
      <c r="W11" s="160">
        <v>2</v>
      </c>
      <c r="X11" s="160">
        <v>1</v>
      </c>
      <c r="Y11" s="56"/>
      <c r="Z11" s="72">
        <v>0</v>
      </c>
      <c r="AA11" s="148">
        <v>3</v>
      </c>
      <c r="AB11" s="148">
        <v>1</v>
      </c>
      <c r="AC11" s="171">
        <v>2</v>
      </c>
      <c r="AD11" s="72">
        <v>1</v>
      </c>
      <c r="AE11" s="148">
        <v>2</v>
      </c>
      <c r="AF11" s="148">
        <v>2</v>
      </c>
      <c r="AG11" s="171">
        <v>1</v>
      </c>
      <c r="AH11" s="72">
        <v>3</v>
      </c>
      <c r="AI11" s="148">
        <v>2</v>
      </c>
      <c r="AJ11" s="148">
        <v>3</v>
      </c>
      <c r="AK11" s="171">
        <v>2</v>
      </c>
      <c r="AL11" s="72">
        <v>2</v>
      </c>
      <c r="AM11" s="148">
        <v>3</v>
      </c>
      <c r="AN11" s="148">
        <v>3</v>
      </c>
      <c r="AO11" s="148">
        <v>2</v>
      </c>
      <c r="AP11" s="171">
        <v>0</v>
      </c>
      <c r="AQ11" s="72">
        <v>2</v>
      </c>
      <c r="AR11" s="148">
        <v>2</v>
      </c>
      <c r="AS11" s="148">
        <v>1</v>
      </c>
      <c r="AT11" s="171">
        <v>1</v>
      </c>
      <c r="AU11" s="72">
        <v>2</v>
      </c>
      <c r="AV11" s="160">
        <v>3</v>
      </c>
      <c r="AW11" s="368"/>
      <c r="AX11" s="148"/>
      <c r="AY11" s="171"/>
      <c r="AZ11" s="341">
        <f t="shared" si="1"/>
        <v>43</v>
      </c>
      <c r="BA11" s="338">
        <f t="shared" si="0"/>
        <v>92</v>
      </c>
    </row>
    <row r="12" spans="1:53" ht="20.25">
      <c r="A12" s="361">
        <v>29</v>
      </c>
      <c r="B12" s="391" t="s">
        <v>30</v>
      </c>
      <c r="C12" s="154">
        <v>88</v>
      </c>
      <c r="D12" s="160">
        <v>4</v>
      </c>
      <c r="E12" s="160">
        <v>3</v>
      </c>
      <c r="F12" s="160">
        <v>0</v>
      </c>
      <c r="G12" s="164">
        <v>3</v>
      </c>
      <c r="H12" s="160">
        <v>3</v>
      </c>
      <c r="I12" s="160">
        <v>3</v>
      </c>
      <c r="J12" s="160">
        <v>3</v>
      </c>
      <c r="K12" s="164">
        <v>2</v>
      </c>
      <c r="L12" s="160">
        <v>3</v>
      </c>
      <c r="M12" s="160">
        <v>2</v>
      </c>
      <c r="N12" s="160">
        <v>3</v>
      </c>
      <c r="O12" s="164">
        <v>2</v>
      </c>
      <c r="P12" s="160">
        <v>3</v>
      </c>
      <c r="Q12" s="160">
        <v>3</v>
      </c>
      <c r="R12" s="160">
        <v>2</v>
      </c>
      <c r="S12" s="160">
        <v>2</v>
      </c>
      <c r="T12" s="164">
        <v>3</v>
      </c>
      <c r="U12" s="146">
        <v>0</v>
      </c>
      <c r="V12" s="160">
        <v>4</v>
      </c>
      <c r="W12" s="160">
        <v>3</v>
      </c>
      <c r="X12" s="160">
        <v>0</v>
      </c>
      <c r="Y12" s="56"/>
      <c r="Z12" s="72">
        <v>3</v>
      </c>
      <c r="AA12" s="148">
        <v>3</v>
      </c>
      <c r="AB12" s="148">
        <v>3</v>
      </c>
      <c r="AC12" s="171">
        <v>2</v>
      </c>
      <c r="AD12" s="72">
        <v>3</v>
      </c>
      <c r="AE12" s="148">
        <v>3</v>
      </c>
      <c r="AF12" s="148">
        <v>3</v>
      </c>
      <c r="AG12" s="171">
        <v>2</v>
      </c>
      <c r="AH12" s="72">
        <v>2</v>
      </c>
      <c r="AI12" s="148">
        <v>1</v>
      </c>
      <c r="AJ12" s="148">
        <v>1</v>
      </c>
      <c r="AK12" s="171">
        <v>0</v>
      </c>
      <c r="AL12" s="72">
        <v>0</v>
      </c>
      <c r="AM12" s="148">
        <v>2</v>
      </c>
      <c r="AN12" s="148">
        <v>0</v>
      </c>
      <c r="AO12" s="148">
        <v>2</v>
      </c>
      <c r="AP12" s="171">
        <v>2</v>
      </c>
      <c r="AQ12" s="72">
        <v>2</v>
      </c>
      <c r="AR12" s="148">
        <v>2</v>
      </c>
      <c r="AS12" s="148">
        <v>2</v>
      </c>
      <c r="AT12" s="171">
        <v>1</v>
      </c>
      <c r="AU12" s="72">
        <v>2</v>
      </c>
      <c r="AV12" s="160">
        <v>2</v>
      </c>
      <c r="AW12" s="368"/>
      <c r="AX12" s="148"/>
      <c r="AY12" s="171"/>
      <c r="AZ12" s="341">
        <f t="shared" si="1"/>
        <v>43</v>
      </c>
      <c r="BA12" s="338">
        <f t="shared" si="0"/>
        <v>94</v>
      </c>
    </row>
    <row r="13" spans="1:53" ht="20.25">
      <c r="A13" s="361">
        <v>23</v>
      </c>
      <c r="B13" s="391" t="s">
        <v>49</v>
      </c>
      <c r="C13" s="218">
        <v>90</v>
      </c>
      <c r="D13" s="160">
        <v>4</v>
      </c>
      <c r="E13" s="160">
        <v>2</v>
      </c>
      <c r="F13" s="160">
        <v>1</v>
      </c>
      <c r="G13" s="164">
        <v>1</v>
      </c>
      <c r="H13" s="160">
        <v>3</v>
      </c>
      <c r="I13" s="160">
        <v>2</v>
      </c>
      <c r="J13" s="160">
        <v>3</v>
      </c>
      <c r="K13" s="164">
        <v>2</v>
      </c>
      <c r="L13" s="160">
        <v>3</v>
      </c>
      <c r="M13" s="160">
        <v>3</v>
      </c>
      <c r="N13" s="160">
        <v>2</v>
      </c>
      <c r="O13" s="164">
        <v>0</v>
      </c>
      <c r="P13" s="160">
        <v>3</v>
      </c>
      <c r="Q13" s="160">
        <v>3</v>
      </c>
      <c r="R13" s="160">
        <v>2</v>
      </c>
      <c r="S13" s="160">
        <v>3</v>
      </c>
      <c r="T13" s="164">
        <v>3</v>
      </c>
      <c r="U13" s="146">
        <v>1</v>
      </c>
      <c r="V13" s="160">
        <v>1</v>
      </c>
      <c r="W13" s="160">
        <v>2</v>
      </c>
      <c r="X13" s="160">
        <v>1</v>
      </c>
      <c r="Y13" s="56"/>
      <c r="Z13" s="72">
        <v>0</v>
      </c>
      <c r="AA13" s="148">
        <v>3</v>
      </c>
      <c r="AB13" s="148">
        <v>1</v>
      </c>
      <c r="AC13" s="171">
        <v>3</v>
      </c>
      <c r="AD13" s="72">
        <v>2</v>
      </c>
      <c r="AE13" s="148">
        <v>1</v>
      </c>
      <c r="AF13" s="148">
        <v>0</v>
      </c>
      <c r="AG13" s="171">
        <v>2</v>
      </c>
      <c r="AH13" s="72">
        <v>3</v>
      </c>
      <c r="AI13" s="148">
        <v>2</v>
      </c>
      <c r="AJ13" s="148">
        <v>2</v>
      </c>
      <c r="AK13" s="171">
        <v>1</v>
      </c>
      <c r="AL13" s="72">
        <v>1</v>
      </c>
      <c r="AM13" s="148">
        <v>1</v>
      </c>
      <c r="AN13" s="148">
        <v>3</v>
      </c>
      <c r="AO13" s="148">
        <v>2</v>
      </c>
      <c r="AP13" s="171">
        <v>0</v>
      </c>
      <c r="AQ13" s="72">
        <v>2</v>
      </c>
      <c r="AR13" s="148">
        <v>3</v>
      </c>
      <c r="AS13" s="148">
        <v>1</v>
      </c>
      <c r="AT13" s="171">
        <v>1</v>
      </c>
      <c r="AU13" s="72">
        <v>2</v>
      </c>
      <c r="AV13" s="160">
        <v>1</v>
      </c>
      <c r="AW13" s="368"/>
      <c r="AX13" s="148"/>
      <c r="AY13" s="171"/>
      <c r="AZ13" s="341">
        <f t="shared" si="1"/>
        <v>37</v>
      </c>
      <c r="BA13" s="338">
        <f t="shared" si="0"/>
        <v>82</v>
      </c>
    </row>
    <row r="14" spans="1:53" ht="20.25">
      <c r="A14" s="361">
        <v>5</v>
      </c>
      <c r="B14" s="391" t="s">
        <v>6</v>
      </c>
      <c r="C14" s="218">
        <v>91</v>
      </c>
      <c r="D14" s="160">
        <v>4</v>
      </c>
      <c r="E14" s="160">
        <v>2</v>
      </c>
      <c r="F14" s="160">
        <v>2</v>
      </c>
      <c r="G14" s="164">
        <v>3</v>
      </c>
      <c r="H14" s="160">
        <v>3</v>
      </c>
      <c r="I14" s="160">
        <v>3</v>
      </c>
      <c r="J14" s="160">
        <v>3</v>
      </c>
      <c r="K14" s="164">
        <v>3</v>
      </c>
      <c r="L14" s="160">
        <v>3</v>
      </c>
      <c r="M14" s="160">
        <v>4</v>
      </c>
      <c r="N14" s="160">
        <v>3</v>
      </c>
      <c r="O14" s="164">
        <v>2</v>
      </c>
      <c r="P14" s="160">
        <v>3</v>
      </c>
      <c r="Q14" s="160">
        <v>3</v>
      </c>
      <c r="R14" s="160">
        <v>2</v>
      </c>
      <c r="S14" s="160">
        <v>3</v>
      </c>
      <c r="T14" s="164">
        <v>3</v>
      </c>
      <c r="U14" s="146">
        <v>2</v>
      </c>
      <c r="V14" s="160">
        <v>4</v>
      </c>
      <c r="W14" s="160">
        <v>3</v>
      </c>
      <c r="X14" s="160">
        <v>0</v>
      </c>
      <c r="Y14" s="56"/>
      <c r="Z14" s="72">
        <v>1</v>
      </c>
      <c r="AA14" s="148">
        <v>2</v>
      </c>
      <c r="AB14" s="148">
        <v>3</v>
      </c>
      <c r="AC14" s="171">
        <v>4</v>
      </c>
      <c r="AD14" s="72">
        <v>2</v>
      </c>
      <c r="AE14" s="148">
        <v>1</v>
      </c>
      <c r="AF14" s="148">
        <v>2</v>
      </c>
      <c r="AG14" s="171">
        <v>0</v>
      </c>
      <c r="AH14" s="72">
        <v>3</v>
      </c>
      <c r="AI14" s="148">
        <v>2</v>
      </c>
      <c r="AJ14" s="148">
        <v>0</v>
      </c>
      <c r="AK14" s="171">
        <v>3</v>
      </c>
      <c r="AL14" s="72">
        <v>4</v>
      </c>
      <c r="AM14" s="148">
        <v>2</v>
      </c>
      <c r="AN14" s="148">
        <v>3</v>
      </c>
      <c r="AO14" s="148">
        <v>2</v>
      </c>
      <c r="AP14" s="171">
        <v>1</v>
      </c>
      <c r="AQ14" s="72">
        <v>0</v>
      </c>
      <c r="AR14" s="148">
        <v>1</v>
      </c>
      <c r="AS14" s="148">
        <v>3</v>
      </c>
      <c r="AT14" s="171">
        <v>2</v>
      </c>
      <c r="AU14" s="72">
        <v>2</v>
      </c>
      <c r="AV14" s="160">
        <v>3</v>
      </c>
      <c r="AW14" s="368"/>
      <c r="AX14" s="148"/>
      <c r="AY14" s="171"/>
      <c r="AZ14" s="341">
        <f t="shared" si="1"/>
        <v>46</v>
      </c>
      <c r="BA14" s="537">
        <f t="shared" si="0"/>
        <v>104</v>
      </c>
    </row>
    <row r="15" spans="1:53" ht="20.25">
      <c r="A15" s="361">
        <v>15</v>
      </c>
      <c r="B15" s="391" t="s">
        <v>116</v>
      </c>
      <c r="C15" s="154">
        <v>92</v>
      </c>
      <c r="D15" s="160">
        <v>0</v>
      </c>
      <c r="E15" s="160">
        <v>0</v>
      </c>
      <c r="F15" s="160">
        <v>0</v>
      </c>
      <c r="G15" s="164">
        <v>1</v>
      </c>
      <c r="H15" s="160">
        <v>3</v>
      </c>
      <c r="I15" s="160">
        <v>3</v>
      </c>
      <c r="J15" s="160">
        <v>3</v>
      </c>
      <c r="K15" s="164">
        <v>3</v>
      </c>
      <c r="L15" s="160">
        <v>3</v>
      </c>
      <c r="M15" s="160">
        <v>3</v>
      </c>
      <c r="N15" s="160">
        <v>3</v>
      </c>
      <c r="O15" s="164">
        <v>2</v>
      </c>
      <c r="P15" s="160">
        <v>3</v>
      </c>
      <c r="Q15" s="160">
        <v>3</v>
      </c>
      <c r="R15" s="160">
        <v>2</v>
      </c>
      <c r="S15" s="160">
        <v>3</v>
      </c>
      <c r="T15" s="164">
        <v>3</v>
      </c>
      <c r="U15" s="146">
        <v>0</v>
      </c>
      <c r="V15" s="160">
        <v>0</v>
      </c>
      <c r="W15" s="160">
        <v>0</v>
      </c>
      <c r="X15" s="160">
        <v>0</v>
      </c>
      <c r="Y15" s="56"/>
      <c r="Z15" s="72">
        <v>0</v>
      </c>
      <c r="AA15" s="148">
        <v>3</v>
      </c>
      <c r="AB15" s="148">
        <v>3</v>
      </c>
      <c r="AC15" s="171">
        <v>2</v>
      </c>
      <c r="AD15" s="72">
        <v>1</v>
      </c>
      <c r="AE15" s="148">
        <v>2</v>
      </c>
      <c r="AF15" s="148">
        <v>3</v>
      </c>
      <c r="AG15" s="171">
        <v>2</v>
      </c>
      <c r="AH15" s="72">
        <v>3</v>
      </c>
      <c r="AI15" s="148">
        <v>2</v>
      </c>
      <c r="AJ15" s="148">
        <v>3</v>
      </c>
      <c r="AK15" s="171">
        <v>2</v>
      </c>
      <c r="AL15" s="72">
        <v>0</v>
      </c>
      <c r="AM15" s="148">
        <v>1</v>
      </c>
      <c r="AN15" s="148">
        <v>3</v>
      </c>
      <c r="AO15" s="148">
        <v>2</v>
      </c>
      <c r="AP15" s="171">
        <v>1</v>
      </c>
      <c r="AQ15" s="72">
        <v>2</v>
      </c>
      <c r="AR15" s="148">
        <v>3</v>
      </c>
      <c r="AS15" s="148">
        <v>1</v>
      </c>
      <c r="AT15" s="171">
        <v>1</v>
      </c>
      <c r="AU15" s="72">
        <v>2</v>
      </c>
      <c r="AV15" s="160">
        <v>2</v>
      </c>
      <c r="AW15" s="368"/>
      <c r="AX15" s="148"/>
      <c r="AY15" s="171"/>
      <c r="AZ15" s="341">
        <f t="shared" si="1"/>
        <v>44</v>
      </c>
      <c r="BA15" s="338">
        <f t="shared" si="0"/>
        <v>82</v>
      </c>
    </row>
    <row r="16" spans="1:53" ht="20.25">
      <c r="A16" s="361">
        <v>27</v>
      </c>
      <c r="B16" s="391" t="s">
        <v>57</v>
      </c>
      <c r="C16" s="154">
        <v>89</v>
      </c>
      <c r="D16" s="160">
        <v>0</v>
      </c>
      <c r="E16" s="160">
        <v>0</v>
      </c>
      <c r="F16" s="160">
        <v>0</v>
      </c>
      <c r="G16" s="164">
        <v>1</v>
      </c>
      <c r="H16" s="160">
        <v>2</v>
      </c>
      <c r="I16" s="160">
        <v>1</v>
      </c>
      <c r="J16" s="160">
        <v>2</v>
      </c>
      <c r="K16" s="164">
        <v>0</v>
      </c>
      <c r="L16" s="160">
        <v>0</v>
      </c>
      <c r="M16" s="160">
        <v>1</v>
      </c>
      <c r="N16" s="160">
        <v>1</v>
      </c>
      <c r="O16" s="164">
        <v>0</v>
      </c>
      <c r="P16" s="160">
        <v>0</v>
      </c>
      <c r="Q16" s="160">
        <v>0</v>
      </c>
      <c r="R16" s="160">
        <v>0</v>
      </c>
      <c r="S16" s="160">
        <v>1</v>
      </c>
      <c r="T16" s="164">
        <v>2</v>
      </c>
      <c r="U16" s="146">
        <v>3</v>
      </c>
      <c r="V16" s="160">
        <v>0</v>
      </c>
      <c r="W16" s="160">
        <v>1</v>
      </c>
      <c r="X16" s="160">
        <v>0</v>
      </c>
      <c r="Y16" s="56"/>
      <c r="Z16" s="72">
        <v>2</v>
      </c>
      <c r="AA16" s="148">
        <v>2</v>
      </c>
      <c r="AB16" s="148">
        <v>1</v>
      </c>
      <c r="AC16" s="171">
        <v>2</v>
      </c>
      <c r="AD16" s="72">
        <v>2</v>
      </c>
      <c r="AE16" s="148">
        <v>2</v>
      </c>
      <c r="AF16" s="148">
        <v>3</v>
      </c>
      <c r="AG16" s="171">
        <v>2</v>
      </c>
      <c r="AH16" s="72">
        <v>3</v>
      </c>
      <c r="AI16" s="148">
        <v>2</v>
      </c>
      <c r="AJ16" s="148">
        <v>3</v>
      </c>
      <c r="AK16" s="171">
        <v>2</v>
      </c>
      <c r="AL16" s="72">
        <v>3</v>
      </c>
      <c r="AM16" s="148">
        <v>2</v>
      </c>
      <c r="AN16" s="148">
        <v>1</v>
      </c>
      <c r="AO16" s="148">
        <v>3</v>
      </c>
      <c r="AP16" s="171">
        <v>1</v>
      </c>
      <c r="AQ16" s="72">
        <v>0</v>
      </c>
      <c r="AR16" s="148">
        <v>2</v>
      </c>
      <c r="AS16" s="148">
        <v>1</v>
      </c>
      <c r="AT16" s="171">
        <v>0</v>
      </c>
      <c r="AU16" s="72">
        <v>0</v>
      </c>
      <c r="AV16" s="160">
        <v>0</v>
      </c>
      <c r="AW16" s="368"/>
      <c r="AX16" s="148"/>
      <c r="AY16" s="171"/>
      <c r="AZ16" s="341">
        <f t="shared" si="1"/>
        <v>39</v>
      </c>
      <c r="BA16" s="338">
        <f t="shared" si="0"/>
        <v>54</v>
      </c>
    </row>
    <row r="17" spans="1:53" ht="20.25">
      <c r="A17" s="361">
        <v>8</v>
      </c>
      <c r="B17" s="391" t="s">
        <v>7</v>
      </c>
      <c r="C17" s="154">
        <v>87</v>
      </c>
      <c r="D17" s="160">
        <v>0</v>
      </c>
      <c r="E17" s="160">
        <v>0</v>
      </c>
      <c r="F17" s="160">
        <v>0</v>
      </c>
      <c r="G17" s="164">
        <v>2</v>
      </c>
      <c r="H17" s="160">
        <v>3</v>
      </c>
      <c r="I17" s="160">
        <v>2</v>
      </c>
      <c r="J17" s="160">
        <v>3</v>
      </c>
      <c r="K17" s="164">
        <v>1</v>
      </c>
      <c r="L17" s="160">
        <v>3</v>
      </c>
      <c r="M17" s="160">
        <v>2</v>
      </c>
      <c r="N17" s="160">
        <v>3</v>
      </c>
      <c r="O17" s="164">
        <v>2</v>
      </c>
      <c r="P17" s="160">
        <v>3</v>
      </c>
      <c r="Q17" s="160">
        <v>3</v>
      </c>
      <c r="R17" s="160">
        <v>2</v>
      </c>
      <c r="S17" s="160">
        <v>3</v>
      </c>
      <c r="T17" s="164">
        <v>2</v>
      </c>
      <c r="U17" s="146">
        <v>2</v>
      </c>
      <c r="V17" s="160">
        <v>2</v>
      </c>
      <c r="W17" s="160">
        <v>3</v>
      </c>
      <c r="X17" s="160">
        <v>0</v>
      </c>
      <c r="Y17" s="56"/>
      <c r="Z17" s="72">
        <v>2</v>
      </c>
      <c r="AA17" s="148">
        <v>2</v>
      </c>
      <c r="AB17" s="148">
        <v>2</v>
      </c>
      <c r="AC17" s="171">
        <v>1</v>
      </c>
      <c r="AD17" s="72">
        <v>2</v>
      </c>
      <c r="AE17" s="148">
        <v>2</v>
      </c>
      <c r="AF17" s="148">
        <v>3</v>
      </c>
      <c r="AG17" s="171">
        <v>2</v>
      </c>
      <c r="AH17" s="72">
        <v>3</v>
      </c>
      <c r="AI17" s="148">
        <v>2</v>
      </c>
      <c r="AJ17" s="148">
        <v>3</v>
      </c>
      <c r="AK17" s="171">
        <v>2</v>
      </c>
      <c r="AL17" s="72">
        <v>2</v>
      </c>
      <c r="AM17" s="148">
        <v>2</v>
      </c>
      <c r="AN17" s="148">
        <v>3</v>
      </c>
      <c r="AO17" s="148">
        <v>3</v>
      </c>
      <c r="AP17" s="171">
        <v>2</v>
      </c>
      <c r="AQ17" s="72">
        <v>2</v>
      </c>
      <c r="AR17" s="148">
        <v>3</v>
      </c>
      <c r="AS17" s="148">
        <v>3</v>
      </c>
      <c r="AT17" s="171">
        <v>1</v>
      </c>
      <c r="AU17" s="72">
        <v>2</v>
      </c>
      <c r="AV17" s="160">
        <v>2</v>
      </c>
      <c r="AW17" s="368"/>
      <c r="AX17" s="148"/>
      <c r="AY17" s="171"/>
      <c r="AZ17" s="341">
        <f t="shared" si="1"/>
        <v>51</v>
      </c>
      <c r="BA17" s="338">
        <f t="shared" si="0"/>
        <v>92</v>
      </c>
    </row>
    <row r="18" spans="1:53" ht="20.25">
      <c r="A18" s="361">
        <v>20</v>
      </c>
      <c r="B18" s="391" t="s">
        <v>22</v>
      </c>
      <c r="C18" s="154">
        <v>93</v>
      </c>
      <c r="D18" s="160">
        <v>0</v>
      </c>
      <c r="E18" s="160">
        <v>0</v>
      </c>
      <c r="F18" s="160">
        <v>0</v>
      </c>
      <c r="G18" s="164">
        <v>2</v>
      </c>
      <c r="H18" s="160">
        <v>3</v>
      </c>
      <c r="I18" s="160">
        <v>2</v>
      </c>
      <c r="J18" s="160">
        <v>3</v>
      </c>
      <c r="K18" s="164">
        <v>1</v>
      </c>
      <c r="L18" s="160">
        <v>3</v>
      </c>
      <c r="M18" s="160">
        <v>2</v>
      </c>
      <c r="N18" s="160">
        <v>3</v>
      </c>
      <c r="O18" s="164">
        <v>2</v>
      </c>
      <c r="P18" s="160">
        <v>2</v>
      </c>
      <c r="Q18" s="160">
        <v>3</v>
      </c>
      <c r="R18" s="160">
        <v>2</v>
      </c>
      <c r="S18" s="160">
        <v>3</v>
      </c>
      <c r="T18" s="164">
        <v>3</v>
      </c>
      <c r="U18" s="146">
        <v>1</v>
      </c>
      <c r="V18" s="160">
        <v>4</v>
      </c>
      <c r="W18" s="160">
        <v>2</v>
      </c>
      <c r="X18" s="160">
        <v>0</v>
      </c>
      <c r="Y18" s="56"/>
      <c r="Z18" s="72">
        <v>3</v>
      </c>
      <c r="AA18" s="148">
        <v>3</v>
      </c>
      <c r="AB18" s="148">
        <v>3</v>
      </c>
      <c r="AC18" s="171">
        <v>3</v>
      </c>
      <c r="AD18" s="72">
        <v>2</v>
      </c>
      <c r="AE18" s="148">
        <v>3</v>
      </c>
      <c r="AF18" s="148">
        <v>3</v>
      </c>
      <c r="AG18" s="171">
        <v>2</v>
      </c>
      <c r="AH18" s="72">
        <v>3</v>
      </c>
      <c r="AI18" s="148">
        <v>2</v>
      </c>
      <c r="AJ18" s="148">
        <v>1</v>
      </c>
      <c r="AK18" s="171">
        <v>3</v>
      </c>
      <c r="AL18" s="72">
        <v>3</v>
      </c>
      <c r="AM18" s="148">
        <v>2</v>
      </c>
      <c r="AN18" s="148">
        <v>3</v>
      </c>
      <c r="AO18" s="148">
        <v>2</v>
      </c>
      <c r="AP18" s="171">
        <v>1</v>
      </c>
      <c r="AQ18" s="72">
        <v>0</v>
      </c>
      <c r="AR18" s="148">
        <v>3</v>
      </c>
      <c r="AS18" s="148">
        <v>3</v>
      </c>
      <c r="AT18" s="171">
        <v>1</v>
      </c>
      <c r="AU18" s="72">
        <v>2</v>
      </c>
      <c r="AV18" s="160">
        <v>3</v>
      </c>
      <c r="AW18" s="368"/>
      <c r="AX18" s="148"/>
      <c r="AY18" s="171"/>
      <c r="AZ18" s="341">
        <f t="shared" si="1"/>
        <v>54</v>
      </c>
      <c r="BA18" s="541">
        <f t="shared" si="0"/>
        <v>95</v>
      </c>
    </row>
    <row r="19" spans="1:53" ht="20.25">
      <c r="A19" s="361">
        <v>41</v>
      </c>
      <c r="B19" s="391" t="s">
        <v>8</v>
      </c>
      <c r="C19" s="154">
        <v>89</v>
      </c>
      <c r="D19" s="160">
        <v>0</v>
      </c>
      <c r="E19" s="160">
        <v>0</v>
      </c>
      <c r="F19" s="160">
        <v>0</v>
      </c>
      <c r="G19" s="164">
        <v>2</v>
      </c>
      <c r="H19" s="160">
        <v>0</v>
      </c>
      <c r="I19" s="160">
        <v>0</v>
      </c>
      <c r="J19" s="160">
        <v>0</v>
      </c>
      <c r="K19" s="164">
        <v>0</v>
      </c>
      <c r="L19" s="160">
        <v>3</v>
      </c>
      <c r="M19" s="160">
        <v>2</v>
      </c>
      <c r="N19" s="160">
        <v>2</v>
      </c>
      <c r="O19" s="164">
        <v>2</v>
      </c>
      <c r="P19" s="160">
        <v>3</v>
      </c>
      <c r="Q19" s="160">
        <v>3</v>
      </c>
      <c r="R19" s="160">
        <v>2</v>
      </c>
      <c r="S19" s="160">
        <v>3</v>
      </c>
      <c r="T19" s="164">
        <v>2</v>
      </c>
      <c r="U19" s="146">
        <v>2</v>
      </c>
      <c r="V19" s="160">
        <v>2</v>
      </c>
      <c r="W19" s="160">
        <v>2</v>
      </c>
      <c r="X19" s="160">
        <v>0</v>
      </c>
      <c r="Y19" s="56"/>
      <c r="Z19" s="72">
        <v>3</v>
      </c>
      <c r="AA19" s="148">
        <v>2</v>
      </c>
      <c r="AB19" s="148">
        <v>2</v>
      </c>
      <c r="AC19" s="171">
        <v>1</v>
      </c>
      <c r="AD19" s="72">
        <v>2</v>
      </c>
      <c r="AE19" s="148">
        <v>3</v>
      </c>
      <c r="AF19" s="148">
        <v>3</v>
      </c>
      <c r="AG19" s="171">
        <v>2</v>
      </c>
      <c r="AH19" s="72">
        <v>3</v>
      </c>
      <c r="AI19" s="148">
        <v>2</v>
      </c>
      <c r="AJ19" s="148">
        <v>3</v>
      </c>
      <c r="AK19" s="171">
        <v>3</v>
      </c>
      <c r="AL19" s="72">
        <v>2</v>
      </c>
      <c r="AM19" s="148">
        <v>2</v>
      </c>
      <c r="AN19" s="148">
        <v>3</v>
      </c>
      <c r="AO19" s="148">
        <v>3</v>
      </c>
      <c r="AP19" s="171">
        <v>1</v>
      </c>
      <c r="AQ19" s="72">
        <v>2</v>
      </c>
      <c r="AR19" s="148">
        <v>3</v>
      </c>
      <c r="AS19" s="148">
        <v>3</v>
      </c>
      <c r="AT19" s="171">
        <v>1</v>
      </c>
      <c r="AU19" s="72">
        <v>2</v>
      </c>
      <c r="AV19" s="160">
        <v>3</v>
      </c>
      <c r="AW19" s="368"/>
      <c r="AX19" s="148"/>
      <c r="AY19" s="171"/>
      <c r="AZ19" s="341">
        <f t="shared" si="1"/>
        <v>54</v>
      </c>
      <c r="BA19" s="338">
        <f t="shared" si="0"/>
        <v>84</v>
      </c>
    </row>
    <row r="20" spans="1:53" ht="20.25">
      <c r="A20" s="361">
        <v>72</v>
      </c>
      <c r="B20" s="391" t="s">
        <v>23</v>
      </c>
      <c r="C20" s="154">
        <v>93</v>
      </c>
      <c r="D20" s="160">
        <v>2</v>
      </c>
      <c r="E20" s="160">
        <v>2</v>
      </c>
      <c r="F20" s="160">
        <v>1</v>
      </c>
      <c r="G20" s="164">
        <v>2</v>
      </c>
      <c r="H20" s="160">
        <v>2</v>
      </c>
      <c r="I20" s="160">
        <v>2</v>
      </c>
      <c r="J20" s="160">
        <v>2</v>
      </c>
      <c r="K20" s="164">
        <v>0</v>
      </c>
      <c r="L20" s="160">
        <v>2</v>
      </c>
      <c r="M20" s="160">
        <v>2</v>
      </c>
      <c r="N20" s="160">
        <v>1</v>
      </c>
      <c r="O20" s="164">
        <v>0</v>
      </c>
      <c r="P20" s="160">
        <v>2</v>
      </c>
      <c r="Q20" s="160">
        <v>1</v>
      </c>
      <c r="R20" s="160">
        <v>1</v>
      </c>
      <c r="S20" s="160">
        <v>2</v>
      </c>
      <c r="T20" s="164">
        <v>2</v>
      </c>
      <c r="U20" s="146">
        <v>2</v>
      </c>
      <c r="V20" s="160">
        <v>0</v>
      </c>
      <c r="W20" s="160">
        <v>2</v>
      </c>
      <c r="X20" s="160">
        <v>0</v>
      </c>
      <c r="Y20" s="56"/>
      <c r="Z20" s="72"/>
      <c r="AA20" s="148">
        <v>0</v>
      </c>
      <c r="AB20" s="148">
        <v>0</v>
      </c>
      <c r="AC20" s="171">
        <v>0</v>
      </c>
      <c r="AD20" s="72">
        <v>0</v>
      </c>
      <c r="AE20" s="148">
        <v>0</v>
      </c>
      <c r="AF20" s="148">
        <v>0</v>
      </c>
      <c r="AG20" s="171">
        <v>0</v>
      </c>
      <c r="AH20" s="72">
        <v>0</v>
      </c>
      <c r="AI20" s="148">
        <v>0</v>
      </c>
      <c r="AJ20" s="148">
        <v>0</v>
      </c>
      <c r="AK20" s="171">
        <v>0</v>
      </c>
      <c r="AL20" s="72">
        <v>0</v>
      </c>
      <c r="AM20" s="148">
        <v>0</v>
      </c>
      <c r="AN20" s="148">
        <v>1</v>
      </c>
      <c r="AO20" s="148">
        <v>1</v>
      </c>
      <c r="AP20" s="171">
        <v>0</v>
      </c>
      <c r="AQ20" s="72">
        <v>0</v>
      </c>
      <c r="AR20" s="148">
        <v>0</v>
      </c>
      <c r="AS20" s="148">
        <v>0</v>
      </c>
      <c r="AT20" s="171">
        <v>0</v>
      </c>
      <c r="AU20" s="72">
        <v>0</v>
      </c>
      <c r="AV20" s="160">
        <v>0</v>
      </c>
      <c r="AW20" s="368"/>
      <c r="AX20" s="148"/>
      <c r="AY20" s="171"/>
      <c r="AZ20" s="341">
        <f t="shared" si="1"/>
        <v>2</v>
      </c>
      <c r="BA20" s="338">
        <f t="shared" si="0"/>
        <v>32</v>
      </c>
    </row>
    <row r="21" spans="1:53" ht="21" thickBot="1">
      <c r="A21" s="369">
        <v>18</v>
      </c>
      <c r="B21" s="392" t="s">
        <v>25</v>
      </c>
      <c r="C21" s="346">
        <v>93</v>
      </c>
      <c r="D21" s="161">
        <v>0</v>
      </c>
      <c r="E21" s="161">
        <v>4</v>
      </c>
      <c r="F21" s="161">
        <v>0</v>
      </c>
      <c r="G21" s="162">
        <v>3</v>
      </c>
      <c r="H21" s="161">
        <v>3</v>
      </c>
      <c r="I21" s="161">
        <v>3</v>
      </c>
      <c r="J21" s="161">
        <v>3</v>
      </c>
      <c r="K21" s="162">
        <v>3</v>
      </c>
      <c r="L21" s="161">
        <v>3</v>
      </c>
      <c r="M21" s="161">
        <v>4</v>
      </c>
      <c r="N21" s="161">
        <v>3</v>
      </c>
      <c r="O21" s="162">
        <v>2</v>
      </c>
      <c r="P21" s="161">
        <v>2</v>
      </c>
      <c r="Q21" s="161">
        <v>3</v>
      </c>
      <c r="R21" s="161">
        <v>2</v>
      </c>
      <c r="S21" s="161">
        <v>3</v>
      </c>
      <c r="T21" s="162">
        <v>3</v>
      </c>
      <c r="U21" s="149">
        <v>2</v>
      </c>
      <c r="V21" s="161">
        <v>4</v>
      </c>
      <c r="W21" s="161">
        <v>3</v>
      </c>
      <c r="X21" s="161">
        <v>1</v>
      </c>
      <c r="Y21" s="395"/>
      <c r="Z21" s="172">
        <v>3</v>
      </c>
      <c r="AA21" s="370">
        <v>3</v>
      </c>
      <c r="AB21" s="370">
        <v>3</v>
      </c>
      <c r="AC21" s="73">
        <v>0</v>
      </c>
      <c r="AD21" s="172">
        <v>2</v>
      </c>
      <c r="AE21" s="370">
        <v>3</v>
      </c>
      <c r="AF21" s="370">
        <v>3</v>
      </c>
      <c r="AG21" s="73">
        <v>0</v>
      </c>
      <c r="AH21" s="172">
        <v>3</v>
      </c>
      <c r="AI21" s="370">
        <v>2</v>
      </c>
      <c r="AJ21" s="370">
        <v>2</v>
      </c>
      <c r="AK21" s="73">
        <v>3</v>
      </c>
      <c r="AL21" s="172">
        <v>3</v>
      </c>
      <c r="AM21" s="370">
        <v>3</v>
      </c>
      <c r="AN21" s="370">
        <v>3</v>
      </c>
      <c r="AO21" s="370">
        <v>2</v>
      </c>
      <c r="AP21" s="73">
        <v>1</v>
      </c>
      <c r="AQ21" s="172">
        <v>0</v>
      </c>
      <c r="AR21" s="370">
        <v>3</v>
      </c>
      <c r="AS21" s="370">
        <v>2</v>
      </c>
      <c r="AT21" s="73">
        <v>1</v>
      </c>
      <c r="AU21" s="172">
        <v>2</v>
      </c>
      <c r="AV21" s="161">
        <v>3</v>
      </c>
      <c r="AW21" s="371"/>
      <c r="AX21" s="370"/>
      <c r="AY21" s="73"/>
      <c r="AZ21" s="419">
        <f t="shared" si="1"/>
        <v>50</v>
      </c>
      <c r="BA21" s="538">
        <f t="shared" si="0"/>
        <v>104</v>
      </c>
    </row>
    <row r="22" spans="1:53" ht="20.25">
      <c r="A22" s="372"/>
      <c r="B22" s="373"/>
      <c r="C22" s="342"/>
      <c r="D22" s="158"/>
      <c r="E22" s="158"/>
      <c r="F22" s="158"/>
      <c r="G22" s="163"/>
      <c r="H22" s="158"/>
      <c r="I22" s="158"/>
      <c r="J22" s="158"/>
      <c r="K22" s="163"/>
      <c r="L22" s="158"/>
      <c r="M22" s="158"/>
      <c r="N22" s="158"/>
      <c r="O22" s="163"/>
      <c r="P22" s="158"/>
      <c r="Q22" s="158"/>
      <c r="R22" s="158"/>
      <c r="S22" s="158"/>
      <c r="T22" s="163"/>
      <c r="U22" s="157"/>
      <c r="V22" s="158"/>
      <c r="W22" s="158"/>
      <c r="X22" s="158"/>
      <c r="Y22" s="159"/>
      <c r="Z22" s="330"/>
      <c r="AA22" s="365"/>
      <c r="AB22" s="365"/>
      <c r="AC22" s="366"/>
      <c r="AD22" s="330"/>
      <c r="AE22" s="365"/>
      <c r="AF22" s="365"/>
      <c r="AG22" s="366"/>
      <c r="AH22" s="330"/>
      <c r="AI22" s="365"/>
      <c r="AJ22" s="365"/>
      <c r="AK22" s="366"/>
      <c r="AL22" s="330"/>
      <c r="AM22" s="365"/>
      <c r="AN22" s="365"/>
      <c r="AO22" s="365"/>
      <c r="AP22" s="366"/>
      <c r="AQ22" s="330"/>
      <c r="AR22" s="365"/>
      <c r="AS22" s="365"/>
      <c r="AT22" s="366"/>
      <c r="AU22" s="330"/>
      <c r="AV22" s="158"/>
      <c r="AW22" s="367"/>
      <c r="AX22" s="365"/>
      <c r="AY22" s="366"/>
      <c r="AZ22" s="341"/>
      <c r="BA22" s="340"/>
    </row>
    <row r="23" spans="1:53" ht="20.25">
      <c r="A23" s="361">
        <v>46</v>
      </c>
      <c r="B23" s="362" t="s">
        <v>80</v>
      </c>
      <c r="C23" s="154">
        <v>95</v>
      </c>
      <c r="D23" s="160">
        <v>0</v>
      </c>
      <c r="E23" s="160">
        <v>0</v>
      </c>
      <c r="F23" s="160">
        <v>0</v>
      </c>
      <c r="G23" s="164">
        <v>0</v>
      </c>
      <c r="H23" s="160">
        <v>0</v>
      </c>
      <c r="I23" s="160">
        <v>3</v>
      </c>
      <c r="J23" s="160">
        <v>3</v>
      </c>
      <c r="K23" s="164">
        <v>1</v>
      </c>
      <c r="L23" s="160">
        <v>1</v>
      </c>
      <c r="M23" s="160">
        <v>0</v>
      </c>
      <c r="N23" s="160">
        <v>1</v>
      </c>
      <c r="O23" s="164">
        <v>1</v>
      </c>
      <c r="P23" s="160">
        <v>2</v>
      </c>
      <c r="Q23" s="160">
        <v>2</v>
      </c>
      <c r="R23" s="160">
        <v>3</v>
      </c>
      <c r="S23" s="160">
        <v>2</v>
      </c>
      <c r="T23" s="164">
        <v>2</v>
      </c>
      <c r="U23" s="146">
        <v>3</v>
      </c>
      <c r="V23" s="160">
        <v>3</v>
      </c>
      <c r="W23" s="160">
        <v>3</v>
      </c>
      <c r="X23" s="160">
        <v>1</v>
      </c>
      <c r="Y23" s="56"/>
      <c r="Z23" s="72">
        <v>2</v>
      </c>
      <c r="AA23" s="148">
        <v>3</v>
      </c>
      <c r="AB23" s="148">
        <v>3</v>
      </c>
      <c r="AC23" s="171">
        <v>1</v>
      </c>
      <c r="AD23" s="72">
        <v>0</v>
      </c>
      <c r="AE23" s="148">
        <v>0</v>
      </c>
      <c r="AF23" s="148">
        <v>3</v>
      </c>
      <c r="AG23" s="171">
        <v>1</v>
      </c>
      <c r="AH23" s="72">
        <v>1</v>
      </c>
      <c r="AI23" s="148">
        <v>1</v>
      </c>
      <c r="AJ23" s="148">
        <v>0</v>
      </c>
      <c r="AK23" s="171">
        <v>1</v>
      </c>
      <c r="AL23" s="72">
        <v>2</v>
      </c>
      <c r="AM23" s="148">
        <v>0</v>
      </c>
      <c r="AN23" s="148">
        <v>0</v>
      </c>
      <c r="AO23" s="148">
        <v>1</v>
      </c>
      <c r="AP23" s="171">
        <v>1</v>
      </c>
      <c r="AQ23" s="72">
        <v>1</v>
      </c>
      <c r="AR23" s="148">
        <v>3</v>
      </c>
      <c r="AS23" s="148">
        <v>2</v>
      </c>
      <c r="AT23" s="171">
        <v>1</v>
      </c>
      <c r="AU23" s="72">
        <v>1</v>
      </c>
      <c r="AV23" s="160">
        <v>1</v>
      </c>
      <c r="AW23" s="368"/>
      <c r="AX23" s="148"/>
      <c r="AY23" s="171"/>
      <c r="AZ23" s="388">
        <f>SUM(Z23:AY23)</f>
        <v>29</v>
      </c>
      <c r="BA23" s="338">
        <f aca="true" t="shared" si="2" ref="BA23:BA49">SUM(D23:AY23)</f>
        <v>60</v>
      </c>
    </row>
    <row r="24" spans="1:53" ht="20.25">
      <c r="A24" s="361">
        <v>88</v>
      </c>
      <c r="B24" s="362" t="s">
        <v>198</v>
      </c>
      <c r="C24" s="154">
        <v>96</v>
      </c>
      <c r="D24" s="160"/>
      <c r="E24" s="160"/>
      <c r="F24" s="160"/>
      <c r="G24" s="164"/>
      <c r="H24" s="160"/>
      <c r="I24" s="160"/>
      <c r="J24" s="160"/>
      <c r="K24" s="164"/>
      <c r="L24" s="160"/>
      <c r="M24" s="160"/>
      <c r="N24" s="160"/>
      <c r="O24" s="164"/>
      <c r="P24" s="160"/>
      <c r="Q24" s="160"/>
      <c r="R24" s="160"/>
      <c r="S24" s="160"/>
      <c r="T24" s="164"/>
      <c r="U24" s="146"/>
      <c r="V24" s="160"/>
      <c r="W24" s="160"/>
      <c r="X24" s="160"/>
      <c r="Y24" s="56"/>
      <c r="Z24" s="297"/>
      <c r="AA24" s="138"/>
      <c r="AB24" s="138"/>
      <c r="AC24" s="298"/>
      <c r="AD24" s="297"/>
      <c r="AE24" s="138"/>
      <c r="AF24" s="148">
        <v>2</v>
      </c>
      <c r="AG24" s="171">
        <v>1</v>
      </c>
      <c r="AH24" s="72">
        <v>0</v>
      </c>
      <c r="AI24" s="148">
        <v>1</v>
      </c>
      <c r="AJ24" s="148">
        <v>2</v>
      </c>
      <c r="AK24" s="171">
        <v>4</v>
      </c>
      <c r="AL24" s="72">
        <v>3</v>
      </c>
      <c r="AM24" s="148">
        <v>2</v>
      </c>
      <c r="AN24" s="148">
        <v>3</v>
      </c>
      <c r="AO24" s="148">
        <v>2</v>
      </c>
      <c r="AP24" s="171">
        <v>2</v>
      </c>
      <c r="AQ24" s="72">
        <v>0</v>
      </c>
      <c r="AR24" s="148">
        <v>4</v>
      </c>
      <c r="AS24" s="148">
        <v>3</v>
      </c>
      <c r="AT24" s="171">
        <v>1</v>
      </c>
      <c r="AU24" s="72">
        <v>3</v>
      </c>
      <c r="AV24" s="160">
        <v>4</v>
      </c>
      <c r="AW24" s="368"/>
      <c r="AX24" s="148"/>
      <c r="AY24" s="171"/>
      <c r="AZ24" s="388">
        <f aca="true" t="shared" si="3" ref="AZ24:AZ49">SUM(Z24:AY24)</f>
        <v>37</v>
      </c>
      <c r="BA24" s="338">
        <f t="shared" si="2"/>
        <v>37</v>
      </c>
    </row>
    <row r="25" spans="1:53" ht="20.25">
      <c r="A25" s="361">
        <v>98</v>
      </c>
      <c r="B25" s="362" t="s">
        <v>14</v>
      </c>
      <c r="C25" s="154">
        <v>97</v>
      </c>
      <c r="D25" s="160">
        <v>0</v>
      </c>
      <c r="E25" s="160">
        <v>0</v>
      </c>
      <c r="F25" s="160">
        <v>0</v>
      </c>
      <c r="G25" s="164">
        <v>0</v>
      </c>
      <c r="H25" s="160">
        <v>0</v>
      </c>
      <c r="I25" s="160">
        <v>0</v>
      </c>
      <c r="J25" s="160">
        <v>3</v>
      </c>
      <c r="K25" s="164">
        <v>1</v>
      </c>
      <c r="L25" s="160">
        <v>2</v>
      </c>
      <c r="M25" s="160">
        <v>3</v>
      </c>
      <c r="N25" s="160">
        <v>1</v>
      </c>
      <c r="O25" s="164">
        <v>1</v>
      </c>
      <c r="P25" s="160">
        <v>1</v>
      </c>
      <c r="Q25" s="160">
        <v>2</v>
      </c>
      <c r="R25" s="160">
        <v>2</v>
      </c>
      <c r="S25" s="160">
        <v>2</v>
      </c>
      <c r="T25" s="164">
        <v>1</v>
      </c>
      <c r="U25" s="146">
        <v>1</v>
      </c>
      <c r="V25" s="160">
        <v>0</v>
      </c>
      <c r="W25" s="160">
        <v>1</v>
      </c>
      <c r="X25" s="160">
        <v>0</v>
      </c>
      <c r="Y25" s="56"/>
      <c r="Z25" s="72">
        <v>0</v>
      </c>
      <c r="AA25" s="148">
        <v>1</v>
      </c>
      <c r="AB25" s="148">
        <v>1</v>
      </c>
      <c r="AC25" s="171">
        <v>1</v>
      </c>
      <c r="AD25" s="72">
        <v>1</v>
      </c>
      <c r="AE25" s="148">
        <v>2</v>
      </c>
      <c r="AF25" s="148">
        <v>2</v>
      </c>
      <c r="AG25" s="171">
        <v>1</v>
      </c>
      <c r="AH25" s="72">
        <v>0</v>
      </c>
      <c r="AI25" s="148">
        <v>1</v>
      </c>
      <c r="AJ25" s="148">
        <v>3</v>
      </c>
      <c r="AK25" s="171">
        <v>2</v>
      </c>
      <c r="AL25" s="72">
        <v>2</v>
      </c>
      <c r="AM25" s="148">
        <v>1</v>
      </c>
      <c r="AN25" s="148">
        <v>2</v>
      </c>
      <c r="AO25" s="148">
        <v>2</v>
      </c>
      <c r="AP25" s="171">
        <v>0</v>
      </c>
      <c r="AQ25" s="72">
        <v>0</v>
      </c>
      <c r="AR25" s="148">
        <v>1</v>
      </c>
      <c r="AS25" s="148">
        <v>2</v>
      </c>
      <c r="AT25" s="171">
        <v>1</v>
      </c>
      <c r="AU25" s="72">
        <v>2</v>
      </c>
      <c r="AV25" s="160">
        <v>0</v>
      </c>
      <c r="AW25" s="368"/>
      <c r="AX25" s="148"/>
      <c r="AY25" s="171"/>
      <c r="AZ25" s="388">
        <f t="shared" si="3"/>
        <v>28</v>
      </c>
      <c r="BA25" s="338">
        <f t="shared" si="2"/>
        <v>49</v>
      </c>
    </row>
    <row r="26" spans="1:59" ht="20.25">
      <c r="A26" s="361">
        <v>40</v>
      </c>
      <c r="B26" s="362" t="s">
        <v>15</v>
      </c>
      <c r="C26" s="154">
        <v>97</v>
      </c>
      <c r="D26" s="160">
        <v>0</v>
      </c>
      <c r="E26" s="160">
        <v>0</v>
      </c>
      <c r="F26" s="160">
        <v>0</v>
      </c>
      <c r="G26" s="164">
        <v>0</v>
      </c>
      <c r="H26" s="160">
        <v>0</v>
      </c>
      <c r="I26" s="160">
        <v>0</v>
      </c>
      <c r="J26" s="160">
        <v>3</v>
      </c>
      <c r="K26" s="164">
        <v>1</v>
      </c>
      <c r="L26" s="160">
        <v>2</v>
      </c>
      <c r="M26" s="160">
        <v>3</v>
      </c>
      <c r="N26" s="160">
        <v>1</v>
      </c>
      <c r="O26" s="164">
        <v>1</v>
      </c>
      <c r="P26" s="160">
        <v>3</v>
      </c>
      <c r="Q26" s="160">
        <v>2</v>
      </c>
      <c r="R26" s="160">
        <v>3</v>
      </c>
      <c r="S26" s="160">
        <v>3</v>
      </c>
      <c r="T26" s="164">
        <v>3</v>
      </c>
      <c r="U26" s="146">
        <v>2</v>
      </c>
      <c r="V26" s="160">
        <v>0</v>
      </c>
      <c r="W26" s="160">
        <v>1</v>
      </c>
      <c r="X26" s="160">
        <v>0</v>
      </c>
      <c r="Y26" s="56"/>
      <c r="Z26" s="72">
        <v>0</v>
      </c>
      <c r="AA26" s="148">
        <v>1</v>
      </c>
      <c r="AB26" s="148">
        <v>1</v>
      </c>
      <c r="AC26" s="171">
        <v>1</v>
      </c>
      <c r="AD26" s="72">
        <v>1</v>
      </c>
      <c r="AE26" s="148">
        <v>2</v>
      </c>
      <c r="AF26" s="148">
        <v>2</v>
      </c>
      <c r="AG26" s="171">
        <v>2</v>
      </c>
      <c r="AH26" s="72">
        <v>0</v>
      </c>
      <c r="AI26" s="148">
        <v>1</v>
      </c>
      <c r="AJ26" s="148">
        <v>3</v>
      </c>
      <c r="AK26" s="171">
        <v>2</v>
      </c>
      <c r="AL26" s="72">
        <v>2</v>
      </c>
      <c r="AM26" s="148">
        <v>1</v>
      </c>
      <c r="AN26" s="148">
        <v>2</v>
      </c>
      <c r="AO26" s="148">
        <v>2</v>
      </c>
      <c r="AP26" s="171">
        <v>1</v>
      </c>
      <c r="AQ26" s="72">
        <v>0</v>
      </c>
      <c r="AR26" s="148">
        <v>0</v>
      </c>
      <c r="AS26" s="148">
        <v>2</v>
      </c>
      <c r="AT26" s="171">
        <v>1</v>
      </c>
      <c r="AU26" s="72">
        <v>2</v>
      </c>
      <c r="AV26" s="160">
        <v>1</v>
      </c>
      <c r="AW26" s="368"/>
      <c r="AX26" s="148"/>
      <c r="AY26" s="171"/>
      <c r="AZ26" s="388">
        <f t="shared" si="3"/>
        <v>30</v>
      </c>
      <c r="BA26" s="338">
        <f t="shared" si="2"/>
        <v>58</v>
      </c>
      <c r="BF26" s="208"/>
      <c r="BG26" s="208"/>
    </row>
    <row r="27" spans="1:59" ht="20.25">
      <c r="A27" s="361">
        <v>93</v>
      </c>
      <c r="B27" s="362" t="s">
        <v>63</v>
      </c>
      <c r="C27" s="154">
        <v>95</v>
      </c>
      <c r="D27" s="160">
        <v>0</v>
      </c>
      <c r="E27" s="160">
        <v>0</v>
      </c>
      <c r="F27" s="160">
        <v>0</v>
      </c>
      <c r="G27" s="164">
        <v>2</v>
      </c>
      <c r="H27" s="160">
        <v>0</v>
      </c>
      <c r="I27" s="160">
        <v>0</v>
      </c>
      <c r="J27" s="160">
        <v>1</v>
      </c>
      <c r="K27" s="164">
        <v>3</v>
      </c>
      <c r="L27" s="160">
        <v>0</v>
      </c>
      <c r="M27" s="160">
        <v>3</v>
      </c>
      <c r="N27" s="160">
        <v>2</v>
      </c>
      <c r="O27" s="164">
        <v>0</v>
      </c>
      <c r="P27" s="160">
        <v>0</v>
      </c>
      <c r="Q27" s="160">
        <v>0</v>
      </c>
      <c r="R27" s="160">
        <v>0</v>
      </c>
      <c r="S27" s="160">
        <v>1</v>
      </c>
      <c r="T27" s="164">
        <v>1</v>
      </c>
      <c r="U27" s="146">
        <v>0</v>
      </c>
      <c r="V27" s="160">
        <v>0</v>
      </c>
      <c r="W27" s="160">
        <v>2</v>
      </c>
      <c r="X27" s="160">
        <v>0</v>
      </c>
      <c r="Y27" s="56"/>
      <c r="Z27" s="72">
        <v>4</v>
      </c>
      <c r="AA27" s="148">
        <v>2</v>
      </c>
      <c r="AB27" s="148">
        <v>2</v>
      </c>
      <c r="AC27" s="171">
        <v>0</v>
      </c>
      <c r="AD27" s="72">
        <v>1</v>
      </c>
      <c r="AE27" s="148">
        <v>1</v>
      </c>
      <c r="AF27" s="148">
        <v>3</v>
      </c>
      <c r="AG27" s="171">
        <v>1</v>
      </c>
      <c r="AH27" s="72">
        <v>0</v>
      </c>
      <c r="AI27" s="148">
        <v>1</v>
      </c>
      <c r="AJ27" s="148">
        <v>1</v>
      </c>
      <c r="AK27" s="171">
        <v>2</v>
      </c>
      <c r="AL27" s="72">
        <v>3</v>
      </c>
      <c r="AM27" s="148">
        <v>2</v>
      </c>
      <c r="AN27" s="148">
        <v>2</v>
      </c>
      <c r="AO27" s="148">
        <v>2</v>
      </c>
      <c r="AP27" s="171">
        <v>1</v>
      </c>
      <c r="AQ27" s="72">
        <v>1</v>
      </c>
      <c r="AR27" s="148">
        <v>1</v>
      </c>
      <c r="AS27" s="148">
        <v>1</v>
      </c>
      <c r="AT27" s="171">
        <v>0</v>
      </c>
      <c r="AU27" s="72">
        <v>1</v>
      </c>
      <c r="AV27" s="160">
        <v>1</v>
      </c>
      <c r="AW27" s="368"/>
      <c r="AX27" s="148"/>
      <c r="AY27" s="171"/>
      <c r="AZ27" s="388">
        <f t="shared" si="3"/>
        <v>33</v>
      </c>
      <c r="BA27" s="338">
        <f t="shared" si="2"/>
        <v>48</v>
      </c>
      <c r="BF27" s="208"/>
      <c r="BG27" s="208"/>
    </row>
    <row r="28" spans="1:59" ht="20.25">
      <c r="A28" s="361">
        <v>56</v>
      </c>
      <c r="B28" s="362" t="s">
        <v>72</v>
      </c>
      <c r="C28" s="154">
        <v>95</v>
      </c>
      <c r="D28" s="160">
        <v>0</v>
      </c>
      <c r="E28" s="160">
        <v>0</v>
      </c>
      <c r="F28" s="160">
        <v>0</v>
      </c>
      <c r="G28" s="164">
        <v>1</v>
      </c>
      <c r="H28" s="160">
        <v>4</v>
      </c>
      <c r="I28" s="160">
        <v>0</v>
      </c>
      <c r="J28" s="160">
        <v>1</v>
      </c>
      <c r="K28" s="164">
        <v>3</v>
      </c>
      <c r="L28" s="160">
        <v>1</v>
      </c>
      <c r="M28" s="160">
        <v>4</v>
      </c>
      <c r="N28" s="160">
        <v>4</v>
      </c>
      <c r="O28" s="164">
        <v>2</v>
      </c>
      <c r="P28" s="160">
        <v>2</v>
      </c>
      <c r="Q28" s="160">
        <v>2</v>
      </c>
      <c r="R28" s="160">
        <v>2</v>
      </c>
      <c r="S28" s="160">
        <v>4</v>
      </c>
      <c r="T28" s="164">
        <v>4</v>
      </c>
      <c r="U28" s="146">
        <v>4</v>
      </c>
      <c r="V28" s="160">
        <v>3</v>
      </c>
      <c r="W28" s="160">
        <v>4</v>
      </c>
      <c r="X28" s="160">
        <v>1</v>
      </c>
      <c r="Y28" s="56"/>
      <c r="Z28" s="72">
        <v>4</v>
      </c>
      <c r="AA28" s="148">
        <v>4</v>
      </c>
      <c r="AB28" s="148">
        <v>4</v>
      </c>
      <c r="AC28" s="171">
        <v>1</v>
      </c>
      <c r="AD28" s="72">
        <v>4</v>
      </c>
      <c r="AE28" s="148">
        <v>4</v>
      </c>
      <c r="AF28" s="148">
        <v>4</v>
      </c>
      <c r="AG28" s="171">
        <v>4</v>
      </c>
      <c r="AH28" s="72">
        <v>4</v>
      </c>
      <c r="AI28" s="148">
        <v>2</v>
      </c>
      <c r="AJ28" s="148">
        <v>5</v>
      </c>
      <c r="AK28" s="171">
        <v>4</v>
      </c>
      <c r="AL28" s="72">
        <v>3</v>
      </c>
      <c r="AM28" s="148">
        <v>4</v>
      </c>
      <c r="AN28" s="148">
        <v>4</v>
      </c>
      <c r="AO28" s="148">
        <v>3</v>
      </c>
      <c r="AP28" s="171">
        <v>3</v>
      </c>
      <c r="AQ28" s="72">
        <v>0</v>
      </c>
      <c r="AR28" s="148">
        <v>4</v>
      </c>
      <c r="AS28" s="148">
        <v>4</v>
      </c>
      <c r="AT28" s="171">
        <v>1</v>
      </c>
      <c r="AU28" s="72">
        <v>2</v>
      </c>
      <c r="AV28" s="160">
        <v>0</v>
      </c>
      <c r="AW28" s="368"/>
      <c r="AX28" s="148"/>
      <c r="AY28" s="171"/>
      <c r="AZ28" s="388">
        <f t="shared" si="3"/>
        <v>72</v>
      </c>
      <c r="BA28" s="540">
        <f t="shared" si="2"/>
        <v>118</v>
      </c>
      <c r="BF28" s="208"/>
      <c r="BG28" s="208"/>
    </row>
    <row r="29" spans="1:53" ht="20.25">
      <c r="A29" s="361">
        <v>3</v>
      </c>
      <c r="B29" s="362" t="s">
        <v>66</v>
      </c>
      <c r="C29" s="154">
        <v>96</v>
      </c>
      <c r="D29" s="160">
        <v>0</v>
      </c>
      <c r="E29" s="160">
        <v>0</v>
      </c>
      <c r="F29" s="160">
        <v>0</v>
      </c>
      <c r="G29" s="164">
        <v>0</v>
      </c>
      <c r="H29" s="160">
        <v>3</v>
      </c>
      <c r="I29" s="160">
        <v>2</v>
      </c>
      <c r="J29" s="160">
        <v>2</v>
      </c>
      <c r="K29" s="164">
        <v>2</v>
      </c>
      <c r="L29" s="160">
        <v>1</v>
      </c>
      <c r="M29" s="160">
        <v>2</v>
      </c>
      <c r="N29" s="160">
        <v>2</v>
      </c>
      <c r="O29" s="164">
        <v>1</v>
      </c>
      <c r="P29" s="160">
        <v>3</v>
      </c>
      <c r="Q29" s="160">
        <v>2</v>
      </c>
      <c r="R29" s="160">
        <v>1</v>
      </c>
      <c r="S29" s="160">
        <v>3</v>
      </c>
      <c r="T29" s="164">
        <v>3</v>
      </c>
      <c r="U29" s="146">
        <v>3</v>
      </c>
      <c r="V29" s="160">
        <v>3</v>
      </c>
      <c r="W29" s="160">
        <v>4</v>
      </c>
      <c r="X29" s="160">
        <v>1</v>
      </c>
      <c r="Y29" s="56"/>
      <c r="Z29" s="72">
        <v>3</v>
      </c>
      <c r="AA29" s="148">
        <v>3</v>
      </c>
      <c r="AB29" s="148">
        <v>3</v>
      </c>
      <c r="AC29" s="171">
        <v>4</v>
      </c>
      <c r="AD29" s="72">
        <v>3</v>
      </c>
      <c r="AE29" s="148">
        <v>4</v>
      </c>
      <c r="AF29" s="148">
        <v>3</v>
      </c>
      <c r="AG29" s="171">
        <v>2</v>
      </c>
      <c r="AH29" s="72">
        <v>1</v>
      </c>
      <c r="AI29" s="148">
        <v>1</v>
      </c>
      <c r="AJ29" s="148">
        <v>3</v>
      </c>
      <c r="AK29" s="171">
        <v>2</v>
      </c>
      <c r="AL29" s="72">
        <v>2</v>
      </c>
      <c r="AM29" s="148">
        <v>3</v>
      </c>
      <c r="AN29" s="148">
        <v>3</v>
      </c>
      <c r="AO29" s="148">
        <v>2</v>
      </c>
      <c r="AP29" s="171">
        <v>1</v>
      </c>
      <c r="AQ29" s="72">
        <v>2</v>
      </c>
      <c r="AR29" s="148">
        <v>3</v>
      </c>
      <c r="AS29" s="148">
        <v>3</v>
      </c>
      <c r="AT29" s="171">
        <v>1</v>
      </c>
      <c r="AU29" s="72">
        <v>4</v>
      </c>
      <c r="AV29" s="160">
        <v>2</v>
      </c>
      <c r="AW29" s="368"/>
      <c r="AX29" s="148"/>
      <c r="AY29" s="171"/>
      <c r="AZ29" s="388">
        <f t="shared" si="3"/>
        <v>58</v>
      </c>
      <c r="BA29" s="338">
        <f t="shared" si="2"/>
        <v>96</v>
      </c>
    </row>
    <row r="30" spans="1:53" ht="20.25">
      <c r="A30" s="374"/>
      <c r="B30" s="375" t="s">
        <v>193</v>
      </c>
      <c r="C30" s="154">
        <v>98</v>
      </c>
      <c r="D30" s="160"/>
      <c r="E30" s="160"/>
      <c r="F30" s="160"/>
      <c r="G30" s="164"/>
      <c r="H30" s="160"/>
      <c r="I30" s="160"/>
      <c r="J30" s="160"/>
      <c r="K30" s="164"/>
      <c r="L30" s="160"/>
      <c r="M30" s="160"/>
      <c r="N30" s="160"/>
      <c r="O30" s="164"/>
      <c r="P30" s="160"/>
      <c r="Q30" s="160"/>
      <c r="R30" s="160"/>
      <c r="S30" s="160"/>
      <c r="T30" s="164"/>
      <c r="U30" s="146"/>
      <c r="V30" s="160"/>
      <c r="W30" s="160"/>
      <c r="X30" s="160"/>
      <c r="Y30" s="56"/>
      <c r="Z30" s="72">
        <v>2</v>
      </c>
      <c r="AA30" s="148">
        <v>1</v>
      </c>
      <c r="AB30" s="148">
        <v>2</v>
      </c>
      <c r="AC30" s="171">
        <v>2</v>
      </c>
      <c r="AD30" s="72">
        <v>2</v>
      </c>
      <c r="AE30" s="148">
        <v>2</v>
      </c>
      <c r="AF30" s="148">
        <v>1</v>
      </c>
      <c r="AG30" s="171">
        <v>1</v>
      </c>
      <c r="AH30" s="72">
        <v>0</v>
      </c>
      <c r="AI30" s="148">
        <v>2</v>
      </c>
      <c r="AJ30" s="148">
        <v>2</v>
      </c>
      <c r="AK30" s="171">
        <v>2</v>
      </c>
      <c r="AL30" s="72">
        <v>2</v>
      </c>
      <c r="AM30" s="148">
        <v>1</v>
      </c>
      <c r="AN30" s="148">
        <v>0</v>
      </c>
      <c r="AO30" s="148">
        <v>2</v>
      </c>
      <c r="AP30" s="171">
        <v>2</v>
      </c>
      <c r="AQ30" s="72">
        <v>1</v>
      </c>
      <c r="AR30" s="148">
        <v>2</v>
      </c>
      <c r="AS30" s="148">
        <v>1</v>
      </c>
      <c r="AT30" s="171">
        <v>1</v>
      </c>
      <c r="AU30" s="72">
        <v>0</v>
      </c>
      <c r="AV30" s="160">
        <v>2</v>
      </c>
      <c r="AW30" s="368"/>
      <c r="AX30" s="148"/>
      <c r="AY30" s="171"/>
      <c r="AZ30" s="388">
        <f t="shared" si="3"/>
        <v>33</v>
      </c>
      <c r="BA30" s="338">
        <f t="shared" si="2"/>
        <v>33</v>
      </c>
    </row>
    <row r="31" spans="1:53" ht="20.25">
      <c r="A31" s="361">
        <v>35</v>
      </c>
      <c r="B31" s="362" t="s">
        <v>191</v>
      </c>
      <c r="C31" s="154">
        <v>93</v>
      </c>
      <c r="D31" s="160"/>
      <c r="E31" s="160"/>
      <c r="F31" s="160"/>
      <c r="G31" s="164"/>
      <c r="H31" s="160"/>
      <c r="I31" s="160"/>
      <c r="J31" s="160"/>
      <c r="K31" s="164"/>
      <c r="L31" s="160"/>
      <c r="M31" s="160"/>
      <c r="N31" s="160"/>
      <c r="O31" s="164"/>
      <c r="P31" s="160"/>
      <c r="Q31" s="160"/>
      <c r="R31" s="160"/>
      <c r="S31" s="160"/>
      <c r="T31" s="164"/>
      <c r="U31" s="146"/>
      <c r="V31" s="160"/>
      <c r="W31" s="160"/>
      <c r="X31" s="160"/>
      <c r="Y31" s="56"/>
      <c r="Z31" s="72">
        <v>3</v>
      </c>
      <c r="AA31" s="148">
        <v>2</v>
      </c>
      <c r="AB31" s="148">
        <v>3</v>
      </c>
      <c r="AC31" s="171">
        <v>3</v>
      </c>
      <c r="AD31" s="72">
        <v>3</v>
      </c>
      <c r="AE31" s="148">
        <v>3</v>
      </c>
      <c r="AF31" s="148">
        <v>2</v>
      </c>
      <c r="AG31" s="171">
        <v>2</v>
      </c>
      <c r="AH31" s="72">
        <v>3</v>
      </c>
      <c r="AI31" s="148">
        <v>1</v>
      </c>
      <c r="AJ31" s="148">
        <v>3</v>
      </c>
      <c r="AK31" s="171">
        <v>3</v>
      </c>
      <c r="AL31" s="72">
        <v>3</v>
      </c>
      <c r="AM31" s="148">
        <v>2</v>
      </c>
      <c r="AN31" s="148">
        <v>0</v>
      </c>
      <c r="AO31" s="148">
        <v>1</v>
      </c>
      <c r="AP31" s="171">
        <v>2</v>
      </c>
      <c r="AQ31" s="72">
        <v>0</v>
      </c>
      <c r="AR31" s="148">
        <v>2</v>
      </c>
      <c r="AS31" s="148">
        <v>3</v>
      </c>
      <c r="AT31" s="171">
        <v>1</v>
      </c>
      <c r="AU31" s="72">
        <v>2</v>
      </c>
      <c r="AV31" s="160">
        <v>3</v>
      </c>
      <c r="AW31" s="368"/>
      <c r="AX31" s="148"/>
      <c r="AY31" s="171"/>
      <c r="AZ31" s="388">
        <f t="shared" si="3"/>
        <v>50</v>
      </c>
      <c r="BA31" s="338">
        <f t="shared" si="2"/>
        <v>50</v>
      </c>
    </row>
    <row r="32" spans="1:53" ht="20.25">
      <c r="A32" s="361">
        <v>2</v>
      </c>
      <c r="B32" s="362" t="s">
        <v>20</v>
      </c>
      <c r="C32" s="154">
        <v>97</v>
      </c>
      <c r="D32" s="160">
        <v>0</v>
      </c>
      <c r="E32" s="160">
        <v>0</v>
      </c>
      <c r="F32" s="160">
        <v>0</v>
      </c>
      <c r="G32" s="164">
        <v>0</v>
      </c>
      <c r="H32" s="160">
        <v>3</v>
      </c>
      <c r="I32" s="160">
        <v>3</v>
      </c>
      <c r="J32" s="160">
        <v>3</v>
      </c>
      <c r="K32" s="164">
        <v>3</v>
      </c>
      <c r="L32" s="160">
        <v>3</v>
      </c>
      <c r="M32" s="160">
        <v>3</v>
      </c>
      <c r="N32" s="160">
        <v>3</v>
      </c>
      <c r="O32" s="164">
        <v>1</v>
      </c>
      <c r="P32" s="160">
        <v>3</v>
      </c>
      <c r="Q32" s="160">
        <v>3</v>
      </c>
      <c r="R32" s="160">
        <v>3</v>
      </c>
      <c r="S32" s="160">
        <v>3</v>
      </c>
      <c r="T32" s="164">
        <v>3</v>
      </c>
      <c r="U32" s="146">
        <v>4</v>
      </c>
      <c r="V32" s="160">
        <v>3</v>
      </c>
      <c r="W32" s="160">
        <v>3</v>
      </c>
      <c r="X32" s="160">
        <v>0</v>
      </c>
      <c r="Y32" s="56"/>
      <c r="Z32" s="72">
        <v>3</v>
      </c>
      <c r="AA32" s="148">
        <v>3</v>
      </c>
      <c r="AB32" s="148">
        <v>2</v>
      </c>
      <c r="AC32" s="171">
        <v>2</v>
      </c>
      <c r="AD32" s="72">
        <v>3</v>
      </c>
      <c r="AE32" s="148">
        <v>4</v>
      </c>
      <c r="AF32" s="148">
        <v>4</v>
      </c>
      <c r="AG32" s="171">
        <v>3</v>
      </c>
      <c r="AH32" s="72">
        <v>2</v>
      </c>
      <c r="AI32" s="148">
        <v>2</v>
      </c>
      <c r="AJ32" s="148">
        <v>3</v>
      </c>
      <c r="AK32" s="171">
        <v>3</v>
      </c>
      <c r="AL32" s="72">
        <v>4</v>
      </c>
      <c r="AM32" s="148">
        <v>2</v>
      </c>
      <c r="AN32" s="148">
        <v>2</v>
      </c>
      <c r="AO32" s="148">
        <v>2</v>
      </c>
      <c r="AP32" s="171">
        <v>0</v>
      </c>
      <c r="AQ32" s="72">
        <v>2</v>
      </c>
      <c r="AR32" s="148">
        <v>4</v>
      </c>
      <c r="AS32" s="148">
        <v>3</v>
      </c>
      <c r="AT32" s="171">
        <v>1</v>
      </c>
      <c r="AU32" s="72">
        <v>4</v>
      </c>
      <c r="AV32" s="160">
        <v>1</v>
      </c>
      <c r="AW32" s="368"/>
      <c r="AX32" s="148"/>
      <c r="AY32" s="171"/>
      <c r="AZ32" s="388">
        <f t="shared" si="3"/>
        <v>59</v>
      </c>
      <c r="BA32" s="234">
        <f t="shared" si="2"/>
        <v>106</v>
      </c>
    </row>
    <row r="33" spans="1:53" ht="20.25">
      <c r="A33" s="361">
        <v>96</v>
      </c>
      <c r="B33" s="362" t="s">
        <v>28</v>
      </c>
      <c r="C33" s="154">
        <v>96</v>
      </c>
      <c r="D33" s="160">
        <v>0</v>
      </c>
      <c r="E33" s="160">
        <v>0</v>
      </c>
      <c r="F33" s="160">
        <v>0</v>
      </c>
      <c r="G33" s="164">
        <v>1</v>
      </c>
      <c r="H33" s="160">
        <v>3</v>
      </c>
      <c r="I33" s="160">
        <v>3</v>
      </c>
      <c r="J33" s="160">
        <v>3</v>
      </c>
      <c r="K33" s="164">
        <v>0</v>
      </c>
      <c r="L33" s="160">
        <v>0</v>
      </c>
      <c r="M33" s="160">
        <v>2</v>
      </c>
      <c r="N33" s="160">
        <v>4</v>
      </c>
      <c r="O33" s="164">
        <v>1</v>
      </c>
      <c r="P33" s="160">
        <v>4</v>
      </c>
      <c r="Q33" s="160">
        <v>3</v>
      </c>
      <c r="R33" s="160">
        <v>4</v>
      </c>
      <c r="S33" s="160">
        <v>3</v>
      </c>
      <c r="T33" s="164">
        <v>3</v>
      </c>
      <c r="U33" s="146">
        <v>4</v>
      </c>
      <c r="V33" s="160">
        <v>3</v>
      </c>
      <c r="W33" s="160">
        <v>4</v>
      </c>
      <c r="X33" s="160">
        <v>1</v>
      </c>
      <c r="Y33" s="56"/>
      <c r="Z33" s="72">
        <v>4</v>
      </c>
      <c r="AA33" s="148">
        <v>2</v>
      </c>
      <c r="AB33" s="148">
        <v>3</v>
      </c>
      <c r="AC33" s="171">
        <v>4</v>
      </c>
      <c r="AD33" s="72">
        <v>2</v>
      </c>
      <c r="AE33" s="148">
        <v>2</v>
      </c>
      <c r="AF33" s="148">
        <v>3</v>
      </c>
      <c r="AG33" s="171">
        <v>2</v>
      </c>
      <c r="AH33" s="72">
        <v>2</v>
      </c>
      <c r="AI33" s="148">
        <v>2</v>
      </c>
      <c r="AJ33" s="148">
        <v>2</v>
      </c>
      <c r="AK33" s="171">
        <v>4</v>
      </c>
      <c r="AL33" s="72">
        <v>3</v>
      </c>
      <c r="AM33" s="148">
        <v>2</v>
      </c>
      <c r="AN33" s="148">
        <v>3</v>
      </c>
      <c r="AO33" s="148">
        <v>2</v>
      </c>
      <c r="AP33" s="171">
        <v>3</v>
      </c>
      <c r="AQ33" s="72">
        <v>2</v>
      </c>
      <c r="AR33" s="148">
        <v>3</v>
      </c>
      <c r="AS33" s="148">
        <v>4</v>
      </c>
      <c r="AT33" s="171">
        <v>1</v>
      </c>
      <c r="AU33" s="72">
        <v>4</v>
      </c>
      <c r="AV33" s="160">
        <v>4</v>
      </c>
      <c r="AW33" s="368"/>
      <c r="AX33" s="148"/>
      <c r="AY33" s="171"/>
      <c r="AZ33" s="388">
        <f t="shared" si="3"/>
        <v>63</v>
      </c>
      <c r="BA33" s="542">
        <f t="shared" si="2"/>
        <v>109</v>
      </c>
    </row>
    <row r="34" spans="1:53" ht="20.25">
      <c r="A34" s="361">
        <v>17</v>
      </c>
      <c r="B34" s="362" t="s">
        <v>174</v>
      </c>
      <c r="C34" s="154">
        <v>93</v>
      </c>
      <c r="D34" s="160">
        <v>2</v>
      </c>
      <c r="E34" s="160">
        <v>3</v>
      </c>
      <c r="F34" s="160">
        <v>2</v>
      </c>
      <c r="G34" s="164">
        <v>2</v>
      </c>
      <c r="H34" s="160">
        <v>2</v>
      </c>
      <c r="I34" s="160">
        <v>2</v>
      </c>
      <c r="J34" s="160">
        <v>2</v>
      </c>
      <c r="K34" s="164">
        <v>2</v>
      </c>
      <c r="L34" s="160">
        <v>2</v>
      </c>
      <c r="M34" s="160">
        <v>2</v>
      </c>
      <c r="N34" s="160">
        <v>2</v>
      </c>
      <c r="O34" s="164">
        <v>2</v>
      </c>
      <c r="P34" s="160">
        <v>2</v>
      </c>
      <c r="Q34" s="160">
        <v>2</v>
      </c>
      <c r="R34" s="160">
        <v>2</v>
      </c>
      <c r="S34" s="160">
        <v>2</v>
      </c>
      <c r="T34" s="164">
        <v>2</v>
      </c>
      <c r="U34" s="146">
        <v>2</v>
      </c>
      <c r="V34" s="160">
        <v>2</v>
      </c>
      <c r="W34" s="160">
        <v>2</v>
      </c>
      <c r="X34" s="160">
        <v>2</v>
      </c>
      <c r="Y34" s="56"/>
      <c r="Z34" s="72">
        <v>3</v>
      </c>
      <c r="AA34" s="148">
        <v>5</v>
      </c>
      <c r="AB34" s="148">
        <v>4</v>
      </c>
      <c r="AC34" s="171">
        <v>3</v>
      </c>
      <c r="AD34" s="72">
        <v>3</v>
      </c>
      <c r="AE34" s="148">
        <v>1</v>
      </c>
      <c r="AF34" s="148">
        <v>2</v>
      </c>
      <c r="AG34" s="171">
        <v>0</v>
      </c>
      <c r="AH34" s="72">
        <v>3</v>
      </c>
      <c r="AI34" s="148">
        <v>2</v>
      </c>
      <c r="AJ34" s="148">
        <v>2</v>
      </c>
      <c r="AK34" s="171">
        <v>3</v>
      </c>
      <c r="AL34" s="72">
        <v>3</v>
      </c>
      <c r="AM34" s="148">
        <v>3</v>
      </c>
      <c r="AN34" s="148">
        <v>3</v>
      </c>
      <c r="AO34" s="148">
        <v>3</v>
      </c>
      <c r="AP34" s="171">
        <v>1</v>
      </c>
      <c r="AQ34" s="72">
        <v>2</v>
      </c>
      <c r="AR34" s="148">
        <v>3</v>
      </c>
      <c r="AS34" s="148">
        <v>3</v>
      </c>
      <c r="AT34" s="171">
        <v>1</v>
      </c>
      <c r="AU34" s="72">
        <v>1</v>
      </c>
      <c r="AV34" s="160">
        <v>3</v>
      </c>
      <c r="AW34" s="368"/>
      <c r="AX34" s="148"/>
      <c r="AY34" s="171"/>
      <c r="AZ34" s="388">
        <f t="shared" si="3"/>
        <v>57</v>
      </c>
      <c r="BA34" s="234">
        <f t="shared" si="2"/>
        <v>100</v>
      </c>
    </row>
    <row r="35" spans="1:53" ht="20.25">
      <c r="A35" s="361">
        <v>88</v>
      </c>
      <c r="B35" s="362" t="s">
        <v>190</v>
      </c>
      <c r="C35" s="154">
        <v>96</v>
      </c>
      <c r="D35" s="181"/>
      <c r="E35" s="181"/>
      <c r="F35" s="181"/>
      <c r="G35" s="281"/>
      <c r="H35" s="181"/>
      <c r="I35" s="181"/>
      <c r="J35" s="181"/>
      <c r="K35" s="281"/>
      <c r="L35" s="181"/>
      <c r="M35" s="181"/>
      <c r="N35" s="181"/>
      <c r="O35" s="281"/>
      <c r="P35" s="181"/>
      <c r="Q35" s="181"/>
      <c r="R35" s="181"/>
      <c r="S35" s="181"/>
      <c r="T35" s="164"/>
      <c r="U35" s="146"/>
      <c r="V35" s="160"/>
      <c r="W35" s="160"/>
      <c r="X35" s="160"/>
      <c r="Y35" s="56"/>
      <c r="Z35" s="72">
        <v>1</v>
      </c>
      <c r="AA35" s="148">
        <v>3</v>
      </c>
      <c r="AB35" s="148">
        <v>2</v>
      </c>
      <c r="AC35" s="171">
        <v>1</v>
      </c>
      <c r="AD35" s="72">
        <v>0</v>
      </c>
      <c r="AE35" s="148">
        <v>0</v>
      </c>
      <c r="AF35" s="148">
        <v>0</v>
      </c>
      <c r="AG35" s="171">
        <v>0</v>
      </c>
      <c r="AH35" s="72"/>
      <c r="AI35" s="148"/>
      <c r="AJ35" s="148"/>
      <c r="AK35" s="171"/>
      <c r="AL35" s="72"/>
      <c r="AM35" s="148"/>
      <c r="AN35" s="148"/>
      <c r="AO35" s="148"/>
      <c r="AP35" s="171"/>
      <c r="AQ35" s="72"/>
      <c r="AR35" s="148"/>
      <c r="AS35" s="148"/>
      <c r="AT35" s="171"/>
      <c r="AU35" s="72"/>
      <c r="AV35" s="160"/>
      <c r="AW35" s="368"/>
      <c r="AX35" s="148"/>
      <c r="AY35" s="171"/>
      <c r="AZ35" s="388">
        <f t="shared" si="3"/>
        <v>7</v>
      </c>
      <c r="BA35" s="338">
        <f t="shared" si="2"/>
        <v>7</v>
      </c>
    </row>
    <row r="36" spans="1:53" ht="20.25">
      <c r="A36" s="361">
        <v>6</v>
      </c>
      <c r="B36" s="362" t="s">
        <v>177</v>
      </c>
      <c r="C36" s="154">
        <v>96</v>
      </c>
      <c r="D36" s="160"/>
      <c r="E36" s="160"/>
      <c r="F36" s="160"/>
      <c r="G36" s="164"/>
      <c r="H36" s="160"/>
      <c r="I36" s="160"/>
      <c r="J36" s="160"/>
      <c r="K36" s="164"/>
      <c r="L36" s="160"/>
      <c r="M36" s="160"/>
      <c r="N36" s="160"/>
      <c r="O36" s="164"/>
      <c r="P36" s="160"/>
      <c r="Q36" s="160"/>
      <c r="R36" s="160"/>
      <c r="S36" s="160"/>
      <c r="T36" s="164"/>
      <c r="U36" s="146"/>
      <c r="V36" s="160"/>
      <c r="W36" s="160"/>
      <c r="X36" s="160"/>
      <c r="Y36" s="56"/>
      <c r="Z36" s="72">
        <v>1</v>
      </c>
      <c r="AA36" s="148">
        <v>0</v>
      </c>
      <c r="AB36" s="148">
        <v>0</v>
      </c>
      <c r="AC36" s="171">
        <v>0</v>
      </c>
      <c r="AD36" s="72">
        <v>0</v>
      </c>
      <c r="AE36" s="148">
        <v>0</v>
      </c>
      <c r="AF36" s="148">
        <v>0</v>
      </c>
      <c r="AG36" s="171">
        <v>0</v>
      </c>
      <c r="AH36" s="72"/>
      <c r="AI36" s="148"/>
      <c r="AJ36" s="148"/>
      <c r="AK36" s="171"/>
      <c r="AL36" s="72"/>
      <c r="AM36" s="148"/>
      <c r="AN36" s="148"/>
      <c r="AO36" s="148"/>
      <c r="AP36" s="171"/>
      <c r="AQ36" s="72"/>
      <c r="AR36" s="148"/>
      <c r="AS36" s="148"/>
      <c r="AT36" s="171"/>
      <c r="AU36" s="72"/>
      <c r="AV36" s="160"/>
      <c r="AW36" s="368"/>
      <c r="AX36" s="148"/>
      <c r="AY36" s="171"/>
      <c r="AZ36" s="388">
        <f t="shared" si="3"/>
        <v>1</v>
      </c>
      <c r="BA36" s="338">
        <f t="shared" si="2"/>
        <v>1</v>
      </c>
    </row>
    <row r="37" spans="1:53" ht="20.25">
      <c r="A37" s="361">
        <v>11</v>
      </c>
      <c r="B37" s="362" t="s">
        <v>188</v>
      </c>
      <c r="C37" s="154">
        <v>94</v>
      </c>
      <c r="D37" s="181"/>
      <c r="E37" s="181"/>
      <c r="F37" s="181"/>
      <c r="G37" s="281"/>
      <c r="H37" s="181"/>
      <c r="I37" s="181"/>
      <c r="J37" s="181"/>
      <c r="K37" s="281"/>
      <c r="L37" s="181"/>
      <c r="M37" s="181"/>
      <c r="N37" s="181"/>
      <c r="O37" s="281"/>
      <c r="P37" s="160"/>
      <c r="Q37" s="160"/>
      <c r="R37" s="160"/>
      <c r="S37" s="160"/>
      <c r="T37" s="164"/>
      <c r="U37" s="146"/>
      <c r="V37" s="160"/>
      <c r="W37" s="160"/>
      <c r="X37" s="160"/>
      <c r="Y37" s="56"/>
      <c r="Z37" s="72">
        <v>3</v>
      </c>
      <c r="AA37" s="148">
        <v>2</v>
      </c>
      <c r="AB37" s="148">
        <v>4</v>
      </c>
      <c r="AC37" s="171">
        <v>4</v>
      </c>
      <c r="AD37" s="72">
        <v>4</v>
      </c>
      <c r="AE37" s="148">
        <v>5</v>
      </c>
      <c r="AF37" s="148">
        <v>3</v>
      </c>
      <c r="AG37" s="171">
        <v>3</v>
      </c>
      <c r="AH37" s="72">
        <v>2</v>
      </c>
      <c r="AI37" s="148">
        <v>2</v>
      </c>
      <c r="AJ37" s="148">
        <v>5</v>
      </c>
      <c r="AK37" s="171">
        <v>4</v>
      </c>
      <c r="AL37" s="72">
        <v>4</v>
      </c>
      <c r="AM37" s="148">
        <v>4</v>
      </c>
      <c r="AN37" s="148">
        <v>4</v>
      </c>
      <c r="AO37" s="148">
        <v>3</v>
      </c>
      <c r="AP37" s="171">
        <v>1</v>
      </c>
      <c r="AQ37" s="72">
        <v>1</v>
      </c>
      <c r="AR37" s="148">
        <v>3</v>
      </c>
      <c r="AS37" s="148">
        <v>3</v>
      </c>
      <c r="AT37" s="171">
        <v>1</v>
      </c>
      <c r="AU37" s="72">
        <v>3</v>
      </c>
      <c r="AV37" s="160">
        <v>1</v>
      </c>
      <c r="AW37" s="368"/>
      <c r="AX37" s="148"/>
      <c r="AY37" s="171"/>
      <c r="AZ37" s="388">
        <f t="shared" si="3"/>
        <v>69</v>
      </c>
      <c r="BA37" s="338">
        <f t="shared" si="2"/>
        <v>69</v>
      </c>
    </row>
    <row r="38" spans="1:53" ht="20.25">
      <c r="A38" s="361"/>
      <c r="B38" s="362" t="s">
        <v>196</v>
      </c>
      <c r="C38" s="154">
        <v>92</v>
      </c>
      <c r="D38" s="181"/>
      <c r="E38" s="181"/>
      <c r="F38" s="181"/>
      <c r="G38" s="281"/>
      <c r="H38" s="181"/>
      <c r="I38" s="181"/>
      <c r="J38" s="181"/>
      <c r="K38" s="281"/>
      <c r="L38" s="181"/>
      <c r="M38" s="181"/>
      <c r="N38" s="181"/>
      <c r="O38" s="281"/>
      <c r="P38" s="160"/>
      <c r="Q38" s="160"/>
      <c r="R38" s="160"/>
      <c r="S38" s="160"/>
      <c r="T38" s="164"/>
      <c r="U38" s="146"/>
      <c r="V38" s="160"/>
      <c r="W38" s="160"/>
      <c r="X38" s="160"/>
      <c r="Y38" s="56"/>
      <c r="Z38" s="72">
        <v>3</v>
      </c>
      <c r="AA38" s="148">
        <v>3</v>
      </c>
      <c r="AB38" s="148">
        <v>3</v>
      </c>
      <c r="AC38" s="171">
        <v>1</v>
      </c>
      <c r="AD38" s="72">
        <v>3</v>
      </c>
      <c r="AE38" s="148">
        <v>3</v>
      </c>
      <c r="AF38" s="148">
        <v>2</v>
      </c>
      <c r="AG38" s="171">
        <v>2</v>
      </c>
      <c r="AH38" s="72">
        <v>2</v>
      </c>
      <c r="AI38" s="148">
        <v>0</v>
      </c>
      <c r="AJ38" s="148">
        <v>2</v>
      </c>
      <c r="AK38" s="171">
        <v>2</v>
      </c>
      <c r="AL38" s="72">
        <v>3</v>
      </c>
      <c r="AM38" s="148">
        <v>3</v>
      </c>
      <c r="AN38" s="148">
        <v>1</v>
      </c>
      <c r="AO38" s="148">
        <v>3</v>
      </c>
      <c r="AP38" s="171">
        <v>2</v>
      </c>
      <c r="AQ38" s="72">
        <v>0</v>
      </c>
      <c r="AR38" s="148">
        <v>2</v>
      </c>
      <c r="AS38" s="148">
        <v>2</v>
      </c>
      <c r="AT38" s="171">
        <v>0</v>
      </c>
      <c r="AU38" s="72">
        <v>3</v>
      </c>
      <c r="AV38" s="160">
        <v>4</v>
      </c>
      <c r="AW38" s="368"/>
      <c r="AX38" s="148"/>
      <c r="AY38" s="171"/>
      <c r="AZ38" s="388">
        <f t="shared" si="3"/>
        <v>49</v>
      </c>
      <c r="BA38" s="338">
        <f t="shared" si="2"/>
        <v>49</v>
      </c>
    </row>
    <row r="39" spans="1:53" ht="20.25">
      <c r="A39" s="361">
        <v>9</v>
      </c>
      <c r="B39" s="362" t="s">
        <v>170</v>
      </c>
      <c r="C39" s="154">
        <v>97</v>
      </c>
      <c r="D39" s="160"/>
      <c r="E39" s="160"/>
      <c r="F39" s="160"/>
      <c r="G39" s="164"/>
      <c r="H39" s="160">
        <v>2</v>
      </c>
      <c r="I39" s="160">
        <v>3</v>
      </c>
      <c r="J39" s="160">
        <v>3</v>
      </c>
      <c r="K39" s="164">
        <v>3</v>
      </c>
      <c r="L39" s="160">
        <v>0</v>
      </c>
      <c r="M39" s="160">
        <v>2</v>
      </c>
      <c r="N39" s="160">
        <v>0</v>
      </c>
      <c r="O39" s="164">
        <v>0</v>
      </c>
      <c r="P39" s="160">
        <v>3</v>
      </c>
      <c r="Q39" s="160">
        <v>3</v>
      </c>
      <c r="R39" s="160">
        <v>2</v>
      </c>
      <c r="S39" s="160">
        <v>2</v>
      </c>
      <c r="T39" s="164">
        <v>2</v>
      </c>
      <c r="U39" s="146">
        <v>4</v>
      </c>
      <c r="V39" s="160">
        <v>2</v>
      </c>
      <c r="W39" s="160">
        <v>4</v>
      </c>
      <c r="X39" s="160">
        <v>1</v>
      </c>
      <c r="Y39" s="56"/>
      <c r="Z39" s="72">
        <v>2</v>
      </c>
      <c r="AA39" s="148">
        <v>2</v>
      </c>
      <c r="AB39" s="148">
        <v>4</v>
      </c>
      <c r="AC39" s="171">
        <v>4</v>
      </c>
      <c r="AD39" s="72">
        <v>4</v>
      </c>
      <c r="AE39" s="148">
        <v>4</v>
      </c>
      <c r="AF39" s="148">
        <v>0</v>
      </c>
      <c r="AG39" s="171">
        <v>0</v>
      </c>
      <c r="AH39" s="72">
        <v>3</v>
      </c>
      <c r="AI39" s="148">
        <v>2</v>
      </c>
      <c r="AJ39" s="148">
        <v>3</v>
      </c>
      <c r="AK39" s="171">
        <v>3</v>
      </c>
      <c r="AL39" s="72">
        <v>3</v>
      </c>
      <c r="AM39" s="148">
        <v>3</v>
      </c>
      <c r="AN39" s="148">
        <v>2</v>
      </c>
      <c r="AO39" s="148">
        <v>3</v>
      </c>
      <c r="AP39" s="171">
        <v>1</v>
      </c>
      <c r="AQ39" s="72">
        <v>1</v>
      </c>
      <c r="AR39" s="148">
        <v>2</v>
      </c>
      <c r="AS39" s="148">
        <v>3</v>
      </c>
      <c r="AT39" s="171">
        <v>1</v>
      </c>
      <c r="AU39" s="72">
        <v>2</v>
      </c>
      <c r="AV39" s="160">
        <v>0</v>
      </c>
      <c r="AW39" s="368"/>
      <c r="AX39" s="148"/>
      <c r="AY39" s="171"/>
      <c r="AZ39" s="388">
        <f t="shared" si="3"/>
        <v>52</v>
      </c>
      <c r="BA39" s="338">
        <f t="shared" si="2"/>
        <v>88</v>
      </c>
    </row>
    <row r="40" spans="1:53" ht="20.25">
      <c r="A40" s="361"/>
      <c r="B40" s="362" t="s">
        <v>209</v>
      </c>
      <c r="C40" s="154">
        <v>94</v>
      </c>
      <c r="D40" s="160"/>
      <c r="E40" s="160"/>
      <c r="F40" s="160"/>
      <c r="G40" s="164"/>
      <c r="H40" s="160"/>
      <c r="I40" s="160"/>
      <c r="J40" s="160"/>
      <c r="K40" s="164"/>
      <c r="L40" s="160"/>
      <c r="M40" s="160"/>
      <c r="N40" s="160"/>
      <c r="O40" s="164"/>
      <c r="P40" s="160"/>
      <c r="Q40" s="160"/>
      <c r="R40" s="160"/>
      <c r="S40" s="160"/>
      <c r="T40" s="164"/>
      <c r="U40" s="146"/>
      <c r="V40" s="160"/>
      <c r="W40" s="160"/>
      <c r="X40" s="160"/>
      <c r="Y40" s="56"/>
      <c r="Z40" s="297"/>
      <c r="AA40" s="138"/>
      <c r="AB40" s="138"/>
      <c r="AC40" s="298"/>
      <c r="AD40" s="297"/>
      <c r="AE40" s="138"/>
      <c r="AF40" s="138"/>
      <c r="AG40" s="171">
        <v>2</v>
      </c>
      <c r="AH40" s="72">
        <v>1</v>
      </c>
      <c r="AI40" s="148">
        <v>0</v>
      </c>
      <c r="AJ40" s="148">
        <v>0</v>
      </c>
      <c r="AK40" s="171">
        <v>1</v>
      </c>
      <c r="AL40" s="72">
        <v>3</v>
      </c>
      <c r="AM40" s="148">
        <v>0</v>
      </c>
      <c r="AN40" s="148"/>
      <c r="AO40" s="148">
        <v>1</v>
      </c>
      <c r="AP40" s="171">
        <v>1</v>
      </c>
      <c r="AQ40" s="72">
        <v>0</v>
      </c>
      <c r="AR40" s="148"/>
      <c r="AS40" s="148">
        <v>0</v>
      </c>
      <c r="AT40" s="171">
        <v>0</v>
      </c>
      <c r="AU40" s="72">
        <v>0</v>
      </c>
      <c r="AV40" s="160">
        <v>0</v>
      </c>
      <c r="AW40" s="368"/>
      <c r="AX40" s="148"/>
      <c r="AY40" s="171"/>
      <c r="AZ40" s="388">
        <f t="shared" si="3"/>
        <v>9</v>
      </c>
      <c r="BA40" s="338">
        <f t="shared" si="2"/>
        <v>9</v>
      </c>
    </row>
    <row r="41" spans="1:53" ht="20.25">
      <c r="A41" s="361">
        <v>80</v>
      </c>
      <c r="B41" s="362" t="s">
        <v>199</v>
      </c>
      <c r="C41" s="154">
        <v>94</v>
      </c>
      <c r="D41" s="160"/>
      <c r="E41" s="160"/>
      <c r="F41" s="160"/>
      <c r="G41" s="164"/>
      <c r="H41" s="160"/>
      <c r="I41" s="160"/>
      <c r="J41" s="160"/>
      <c r="K41" s="164"/>
      <c r="L41" s="160"/>
      <c r="M41" s="160"/>
      <c r="N41" s="160"/>
      <c r="O41" s="164"/>
      <c r="P41" s="160"/>
      <c r="Q41" s="160"/>
      <c r="R41" s="160"/>
      <c r="S41" s="160"/>
      <c r="T41" s="164"/>
      <c r="U41" s="146"/>
      <c r="V41" s="160"/>
      <c r="W41" s="160"/>
      <c r="X41" s="160"/>
      <c r="Y41" s="56"/>
      <c r="Z41" s="297"/>
      <c r="AA41" s="138"/>
      <c r="AB41" s="138"/>
      <c r="AC41" s="298"/>
      <c r="AD41" s="297"/>
      <c r="AE41" s="138"/>
      <c r="AF41" s="138"/>
      <c r="AG41" s="171">
        <v>1</v>
      </c>
      <c r="AH41" s="72">
        <v>0</v>
      </c>
      <c r="AI41" s="148">
        <v>0</v>
      </c>
      <c r="AJ41" s="148">
        <v>0</v>
      </c>
      <c r="AK41" s="171">
        <v>1</v>
      </c>
      <c r="AL41" s="72">
        <v>3</v>
      </c>
      <c r="AM41" s="148">
        <v>1</v>
      </c>
      <c r="AN41" s="148">
        <v>1</v>
      </c>
      <c r="AO41" s="148">
        <v>0</v>
      </c>
      <c r="AP41" s="171">
        <v>0</v>
      </c>
      <c r="AQ41" s="72">
        <v>0</v>
      </c>
      <c r="AR41" s="148">
        <v>0</v>
      </c>
      <c r="AS41" s="148">
        <v>0</v>
      </c>
      <c r="AT41" s="171">
        <v>0</v>
      </c>
      <c r="AU41" s="72">
        <v>1</v>
      </c>
      <c r="AV41" s="160">
        <v>2</v>
      </c>
      <c r="AW41" s="368"/>
      <c r="AX41" s="148"/>
      <c r="AY41" s="171"/>
      <c r="AZ41" s="388">
        <f t="shared" si="3"/>
        <v>10</v>
      </c>
      <c r="BA41" s="338">
        <f t="shared" si="2"/>
        <v>10</v>
      </c>
    </row>
    <row r="42" spans="1:53" ht="20.25">
      <c r="A42" s="361">
        <v>45</v>
      </c>
      <c r="B42" s="362" t="s">
        <v>53</v>
      </c>
      <c r="C42" s="154">
        <v>95</v>
      </c>
      <c r="D42" s="160">
        <v>0</v>
      </c>
      <c r="E42" s="160">
        <v>0</v>
      </c>
      <c r="F42" s="160">
        <v>2</v>
      </c>
      <c r="G42" s="164">
        <v>1</v>
      </c>
      <c r="H42" s="160">
        <v>3</v>
      </c>
      <c r="I42" s="160">
        <v>4</v>
      </c>
      <c r="J42" s="160">
        <v>4</v>
      </c>
      <c r="K42" s="164">
        <v>4</v>
      </c>
      <c r="L42" s="160">
        <v>4</v>
      </c>
      <c r="M42" s="160">
        <v>3</v>
      </c>
      <c r="N42" s="160">
        <v>4</v>
      </c>
      <c r="O42" s="164">
        <v>2</v>
      </c>
      <c r="P42" s="160">
        <v>4</v>
      </c>
      <c r="Q42" s="160">
        <v>4</v>
      </c>
      <c r="R42" s="160">
        <v>3</v>
      </c>
      <c r="S42" s="160">
        <v>4</v>
      </c>
      <c r="T42" s="164">
        <v>4</v>
      </c>
      <c r="U42" s="146">
        <v>4</v>
      </c>
      <c r="V42" s="160">
        <v>1</v>
      </c>
      <c r="W42" s="160">
        <v>4</v>
      </c>
      <c r="X42" s="160">
        <v>1</v>
      </c>
      <c r="Y42" s="56"/>
      <c r="Z42" s="72">
        <v>3</v>
      </c>
      <c r="AA42" s="148">
        <v>4</v>
      </c>
      <c r="AB42" s="148">
        <v>4</v>
      </c>
      <c r="AC42" s="171">
        <v>4</v>
      </c>
      <c r="AD42" s="72">
        <v>4</v>
      </c>
      <c r="AE42" s="148">
        <v>3</v>
      </c>
      <c r="AF42" s="148">
        <v>3</v>
      </c>
      <c r="AG42" s="171">
        <v>3</v>
      </c>
      <c r="AH42" s="72">
        <v>2</v>
      </c>
      <c r="AI42" s="148">
        <v>2</v>
      </c>
      <c r="AJ42" s="148">
        <v>4</v>
      </c>
      <c r="AK42" s="171">
        <v>4</v>
      </c>
      <c r="AL42" s="72">
        <v>3</v>
      </c>
      <c r="AM42" s="148">
        <v>2</v>
      </c>
      <c r="AN42" s="148">
        <v>3</v>
      </c>
      <c r="AO42" s="148">
        <v>0</v>
      </c>
      <c r="AP42" s="171">
        <v>1</v>
      </c>
      <c r="AQ42" s="72">
        <v>1</v>
      </c>
      <c r="AR42" s="148">
        <v>3</v>
      </c>
      <c r="AS42" s="148">
        <v>3</v>
      </c>
      <c r="AT42" s="171">
        <v>1</v>
      </c>
      <c r="AU42" s="72">
        <v>4</v>
      </c>
      <c r="AV42" s="160">
        <v>3</v>
      </c>
      <c r="AW42" s="368"/>
      <c r="AX42" s="148"/>
      <c r="AY42" s="171"/>
      <c r="AZ42" s="388">
        <f t="shared" si="3"/>
        <v>64</v>
      </c>
      <c r="BA42" s="537">
        <f t="shared" si="2"/>
        <v>124</v>
      </c>
    </row>
    <row r="43" spans="1:53" ht="20.25">
      <c r="A43" s="361">
        <v>4</v>
      </c>
      <c r="B43" s="362" t="s">
        <v>171</v>
      </c>
      <c r="C43" s="154">
        <v>96</v>
      </c>
      <c r="D43" s="160"/>
      <c r="E43" s="160"/>
      <c r="F43" s="160"/>
      <c r="G43" s="164"/>
      <c r="H43" s="160">
        <v>2</v>
      </c>
      <c r="I43" s="160">
        <v>3</v>
      </c>
      <c r="J43" s="160">
        <v>3</v>
      </c>
      <c r="K43" s="164">
        <v>2</v>
      </c>
      <c r="L43" s="160">
        <v>3</v>
      </c>
      <c r="M43" s="160">
        <v>4</v>
      </c>
      <c r="N43" s="160">
        <v>3</v>
      </c>
      <c r="O43" s="164">
        <v>2</v>
      </c>
      <c r="P43" s="160">
        <v>2</v>
      </c>
      <c r="Q43" s="160">
        <v>2</v>
      </c>
      <c r="R43" s="160">
        <v>2</v>
      </c>
      <c r="S43" s="160">
        <v>3</v>
      </c>
      <c r="T43" s="164">
        <v>2</v>
      </c>
      <c r="U43" s="146">
        <v>3</v>
      </c>
      <c r="V43" s="160">
        <v>2</v>
      </c>
      <c r="W43" s="160">
        <v>4</v>
      </c>
      <c r="X43" s="160">
        <v>0</v>
      </c>
      <c r="Y43" s="56"/>
      <c r="Z43" s="72">
        <v>4</v>
      </c>
      <c r="AA43" s="148">
        <v>3</v>
      </c>
      <c r="AB43" s="148">
        <v>4</v>
      </c>
      <c r="AC43" s="171">
        <v>4</v>
      </c>
      <c r="AD43" s="72">
        <v>4</v>
      </c>
      <c r="AE43" s="148">
        <v>3</v>
      </c>
      <c r="AF43" s="148">
        <v>1</v>
      </c>
      <c r="AG43" s="171">
        <v>0</v>
      </c>
      <c r="AH43" s="72">
        <v>2</v>
      </c>
      <c r="AI43" s="148">
        <v>2</v>
      </c>
      <c r="AJ43" s="148">
        <v>4</v>
      </c>
      <c r="AK43" s="171">
        <v>3</v>
      </c>
      <c r="AL43" s="72">
        <v>3</v>
      </c>
      <c r="AM43" s="148">
        <v>3</v>
      </c>
      <c r="AN43" s="148">
        <v>3</v>
      </c>
      <c r="AO43" s="148">
        <v>2</v>
      </c>
      <c r="AP43" s="171">
        <v>1</v>
      </c>
      <c r="AQ43" s="72">
        <v>1</v>
      </c>
      <c r="AR43" s="148">
        <v>3</v>
      </c>
      <c r="AS43" s="148">
        <v>2</v>
      </c>
      <c r="AT43" s="171">
        <v>1</v>
      </c>
      <c r="AU43" s="72">
        <v>4</v>
      </c>
      <c r="AV43" s="160">
        <v>1</v>
      </c>
      <c r="AW43" s="368"/>
      <c r="AX43" s="148"/>
      <c r="AY43" s="171"/>
      <c r="AZ43" s="388">
        <f t="shared" si="3"/>
        <v>58</v>
      </c>
      <c r="BA43" s="338">
        <f t="shared" si="2"/>
        <v>100</v>
      </c>
    </row>
    <row r="44" spans="1:53" ht="20.25">
      <c r="A44" s="374"/>
      <c r="B44" s="375" t="s">
        <v>192</v>
      </c>
      <c r="C44" s="154">
        <v>93</v>
      </c>
      <c r="D44" s="160"/>
      <c r="E44" s="160"/>
      <c r="F44" s="160"/>
      <c r="G44" s="164"/>
      <c r="H44" s="160"/>
      <c r="I44" s="160"/>
      <c r="J44" s="160"/>
      <c r="K44" s="164"/>
      <c r="L44" s="160"/>
      <c r="M44" s="160"/>
      <c r="N44" s="160"/>
      <c r="O44" s="164"/>
      <c r="P44" s="160"/>
      <c r="Q44" s="160"/>
      <c r="R44" s="160"/>
      <c r="S44" s="160"/>
      <c r="T44" s="164"/>
      <c r="U44" s="146"/>
      <c r="V44" s="160"/>
      <c r="W44" s="160"/>
      <c r="X44" s="160"/>
      <c r="Y44" s="56"/>
      <c r="Z44" s="72">
        <v>3</v>
      </c>
      <c r="AA44" s="148">
        <v>3</v>
      </c>
      <c r="AB44" s="148">
        <v>2</v>
      </c>
      <c r="AC44" s="171">
        <v>2</v>
      </c>
      <c r="AD44" s="72">
        <v>2</v>
      </c>
      <c r="AE44" s="148">
        <v>2</v>
      </c>
      <c r="AF44" s="148">
        <v>3</v>
      </c>
      <c r="AG44" s="171">
        <v>1</v>
      </c>
      <c r="AH44" s="72">
        <v>2</v>
      </c>
      <c r="AI44" s="148">
        <v>0</v>
      </c>
      <c r="AJ44" s="148">
        <v>3</v>
      </c>
      <c r="AK44" s="171">
        <v>3</v>
      </c>
      <c r="AL44" s="72">
        <v>3</v>
      </c>
      <c r="AM44" s="148">
        <v>1</v>
      </c>
      <c r="AN44" s="148">
        <v>2</v>
      </c>
      <c r="AO44" s="148">
        <v>3</v>
      </c>
      <c r="AP44" s="171">
        <v>2</v>
      </c>
      <c r="AQ44" s="72">
        <v>2</v>
      </c>
      <c r="AR44" s="148">
        <v>2</v>
      </c>
      <c r="AS44" s="148">
        <v>3</v>
      </c>
      <c r="AT44" s="171">
        <v>1</v>
      </c>
      <c r="AU44" s="72">
        <v>4</v>
      </c>
      <c r="AV44" s="160">
        <v>2</v>
      </c>
      <c r="AW44" s="368"/>
      <c r="AX44" s="148"/>
      <c r="AY44" s="171"/>
      <c r="AZ44" s="388">
        <f t="shared" si="3"/>
        <v>51</v>
      </c>
      <c r="BA44" s="338">
        <f t="shared" si="2"/>
        <v>51</v>
      </c>
    </row>
    <row r="45" spans="1:53" ht="20.25">
      <c r="A45" s="374">
        <v>28</v>
      </c>
      <c r="B45" s="375" t="s">
        <v>197</v>
      </c>
      <c r="C45" s="154">
        <v>97</v>
      </c>
      <c r="D45" s="160"/>
      <c r="E45" s="160"/>
      <c r="F45" s="160"/>
      <c r="G45" s="164"/>
      <c r="H45" s="160"/>
      <c r="I45" s="160"/>
      <c r="J45" s="160"/>
      <c r="K45" s="164"/>
      <c r="L45" s="160"/>
      <c r="M45" s="160"/>
      <c r="N45" s="160"/>
      <c r="O45" s="164"/>
      <c r="P45" s="160"/>
      <c r="Q45" s="160"/>
      <c r="R45" s="160"/>
      <c r="S45" s="160"/>
      <c r="T45" s="164"/>
      <c r="U45" s="146"/>
      <c r="V45" s="160"/>
      <c r="W45" s="160"/>
      <c r="X45" s="160"/>
      <c r="Y45" s="56"/>
      <c r="Z45" s="297"/>
      <c r="AA45" s="138"/>
      <c r="AB45" s="138"/>
      <c r="AC45" s="298"/>
      <c r="AD45" s="297"/>
      <c r="AE45" s="138"/>
      <c r="AF45" s="148">
        <v>3</v>
      </c>
      <c r="AG45" s="171">
        <v>2</v>
      </c>
      <c r="AH45" s="72">
        <v>0</v>
      </c>
      <c r="AI45" s="148">
        <v>0</v>
      </c>
      <c r="AJ45" s="148">
        <v>3</v>
      </c>
      <c r="AK45" s="171">
        <v>4</v>
      </c>
      <c r="AL45" s="72">
        <v>4</v>
      </c>
      <c r="AM45" s="148">
        <v>1</v>
      </c>
      <c r="AN45" s="148">
        <v>2</v>
      </c>
      <c r="AO45" s="148">
        <v>2</v>
      </c>
      <c r="AP45" s="171">
        <v>2</v>
      </c>
      <c r="AQ45" s="72">
        <v>2</v>
      </c>
      <c r="AR45" s="148">
        <v>2</v>
      </c>
      <c r="AS45" s="148">
        <v>2</v>
      </c>
      <c r="AT45" s="171">
        <v>0</v>
      </c>
      <c r="AU45" s="72">
        <v>0</v>
      </c>
      <c r="AV45" s="160">
        <v>3</v>
      </c>
      <c r="AW45" s="368"/>
      <c r="AX45" s="148"/>
      <c r="AY45" s="171"/>
      <c r="AZ45" s="388">
        <f t="shared" si="3"/>
        <v>32</v>
      </c>
      <c r="BA45" s="338">
        <f t="shared" si="2"/>
        <v>32</v>
      </c>
    </row>
    <row r="46" spans="1:53" ht="20.25">
      <c r="A46" s="374"/>
      <c r="B46" s="375" t="s">
        <v>194</v>
      </c>
      <c r="C46" s="154">
        <v>97</v>
      </c>
      <c r="D46" s="160"/>
      <c r="E46" s="160"/>
      <c r="F46" s="160"/>
      <c r="G46" s="164"/>
      <c r="H46" s="160"/>
      <c r="I46" s="160"/>
      <c r="J46" s="160"/>
      <c r="K46" s="164"/>
      <c r="L46" s="160"/>
      <c r="M46" s="160"/>
      <c r="N46" s="160"/>
      <c r="O46" s="164"/>
      <c r="P46" s="160"/>
      <c r="Q46" s="160"/>
      <c r="R46" s="160"/>
      <c r="S46" s="160"/>
      <c r="T46" s="164"/>
      <c r="U46" s="146"/>
      <c r="V46" s="160"/>
      <c r="W46" s="160"/>
      <c r="X46" s="160"/>
      <c r="Y46" s="56"/>
      <c r="Z46" s="72"/>
      <c r="AA46" s="148">
        <v>0</v>
      </c>
      <c r="AB46" s="148">
        <v>1</v>
      </c>
      <c r="AC46" s="171">
        <v>1</v>
      </c>
      <c r="AD46" s="72">
        <v>1</v>
      </c>
      <c r="AE46" s="148">
        <v>1</v>
      </c>
      <c r="AF46" s="148">
        <v>0</v>
      </c>
      <c r="AG46" s="171">
        <v>0</v>
      </c>
      <c r="AH46" s="72">
        <v>1</v>
      </c>
      <c r="AI46" s="148">
        <v>0</v>
      </c>
      <c r="AJ46" s="148">
        <v>1</v>
      </c>
      <c r="AK46" s="171">
        <v>1</v>
      </c>
      <c r="AL46" s="72">
        <v>1</v>
      </c>
      <c r="AM46" s="148">
        <v>1</v>
      </c>
      <c r="AN46" s="148">
        <v>0</v>
      </c>
      <c r="AO46" s="148">
        <v>1</v>
      </c>
      <c r="AP46" s="171">
        <v>0</v>
      </c>
      <c r="AQ46" s="72">
        <v>1</v>
      </c>
      <c r="AR46" s="148">
        <v>0</v>
      </c>
      <c r="AS46" s="148">
        <v>1</v>
      </c>
      <c r="AT46" s="171">
        <v>0</v>
      </c>
      <c r="AU46" s="72">
        <v>0</v>
      </c>
      <c r="AV46" s="160">
        <v>0</v>
      </c>
      <c r="AW46" s="368"/>
      <c r="AX46" s="148"/>
      <c r="AY46" s="171"/>
      <c r="AZ46" s="388">
        <f t="shared" si="3"/>
        <v>12</v>
      </c>
      <c r="BA46" s="338">
        <f t="shared" si="2"/>
        <v>12</v>
      </c>
    </row>
    <row r="47" spans="1:53" ht="20.25">
      <c r="A47" s="372">
        <v>22</v>
      </c>
      <c r="B47" s="373" t="s">
        <v>51</v>
      </c>
      <c r="C47" s="342">
        <v>95</v>
      </c>
      <c r="D47" s="158">
        <v>0</v>
      </c>
      <c r="E47" s="158">
        <v>0</v>
      </c>
      <c r="F47" s="158">
        <v>0</v>
      </c>
      <c r="G47" s="163">
        <v>1</v>
      </c>
      <c r="H47" s="158">
        <v>3</v>
      </c>
      <c r="I47" s="158">
        <v>2</v>
      </c>
      <c r="J47" s="158">
        <v>0</v>
      </c>
      <c r="K47" s="163">
        <v>1</v>
      </c>
      <c r="L47" s="158">
        <v>1</v>
      </c>
      <c r="M47" s="158">
        <v>3</v>
      </c>
      <c r="N47" s="158">
        <v>2</v>
      </c>
      <c r="O47" s="163">
        <v>2</v>
      </c>
      <c r="P47" s="158">
        <v>2</v>
      </c>
      <c r="Q47" s="158">
        <v>2</v>
      </c>
      <c r="R47" s="158">
        <v>1</v>
      </c>
      <c r="S47" s="158">
        <v>1</v>
      </c>
      <c r="T47" s="163">
        <v>1</v>
      </c>
      <c r="U47" s="157">
        <v>0</v>
      </c>
      <c r="V47" s="158">
        <v>1</v>
      </c>
      <c r="W47" s="158">
        <v>1</v>
      </c>
      <c r="X47" s="158">
        <v>0</v>
      </c>
      <c r="Y47" s="159"/>
      <c r="Z47" s="72">
        <v>4</v>
      </c>
      <c r="AA47" s="148">
        <v>2</v>
      </c>
      <c r="AB47" s="148">
        <v>1</v>
      </c>
      <c r="AC47" s="171">
        <v>3</v>
      </c>
      <c r="AD47" s="72">
        <v>1</v>
      </c>
      <c r="AE47" s="148">
        <v>2</v>
      </c>
      <c r="AF47" s="148">
        <v>2</v>
      </c>
      <c r="AG47" s="171">
        <v>1</v>
      </c>
      <c r="AH47" s="72">
        <v>0</v>
      </c>
      <c r="AI47" s="148">
        <v>1</v>
      </c>
      <c r="AJ47" s="148">
        <v>2</v>
      </c>
      <c r="AK47" s="171">
        <v>2</v>
      </c>
      <c r="AL47" s="72">
        <v>2</v>
      </c>
      <c r="AM47" s="148">
        <v>1</v>
      </c>
      <c r="AN47" s="148">
        <v>2</v>
      </c>
      <c r="AO47" s="148">
        <v>2</v>
      </c>
      <c r="AP47" s="171">
        <v>0</v>
      </c>
      <c r="AQ47" s="72">
        <v>0</v>
      </c>
      <c r="AR47" s="148">
        <v>1</v>
      </c>
      <c r="AS47" s="148">
        <v>0</v>
      </c>
      <c r="AT47" s="171">
        <v>0</v>
      </c>
      <c r="AU47" s="72">
        <v>1</v>
      </c>
      <c r="AV47" s="160">
        <v>0</v>
      </c>
      <c r="AW47" s="368"/>
      <c r="AX47" s="148"/>
      <c r="AY47" s="171"/>
      <c r="AZ47" s="388">
        <f t="shared" si="3"/>
        <v>30</v>
      </c>
      <c r="BA47" s="338">
        <f t="shared" si="2"/>
        <v>54</v>
      </c>
    </row>
    <row r="48" spans="1:53" ht="20.25">
      <c r="A48" s="372">
        <v>36</v>
      </c>
      <c r="B48" s="373" t="s">
        <v>24</v>
      </c>
      <c r="C48" s="342">
        <v>97</v>
      </c>
      <c r="D48" s="158">
        <v>0</v>
      </c>
      <c r="E48" s="158">
        <v>0</v>
      </c>
      <c r="F48" s="158">
        <v>0</v>
      </c>
      <c r="G48" s="163">
        <v>0</v>
      </c>
      <c r="H48" s="158">
        <v>1</v>
      </c>
      <c r="I48" s="158">
        <v>1</v>
      </c>
      <c r="J48" s="158">
        <v>3</v>
      </c>
      <c r="K48" s="163">
        <v>2</v>
      </c>
      <c r="L48" s="158">
        <v>3</v>
      </c>
      <c r="M48" s="158">
        <v>2</v>
      </c>
      <c r="N48" s="158">
        <v>3</v>
      </c>
      <c r="O48" s="163">
        <v>1</v>
      </c>
      <c r="P48" s="158">
        <v>3</v>
      </c>
      <c r="Q48" s="158">
        <v>3</v>
      </c>
      <c r="R48" s="158">
        <v>3</v>
      </c>
      <c r="S48" s="158">
        <v>3</v>
      </c>
      <c r="T48" s="163">
        <v>3</v>
      </c>
      <c r="U48" s="157">
        <v>4</v>
      </c>
      <c r="V48" s="158">
        <v>2</v>
      </c>
      <c r="W48" s="158">
        <v>2</v>
      </c>
      <c r="X48" s="158">
        <v>1</v>
      </c>
      <c r="Y48" s="159"/>
      <c r="Z48" s="72">
        <v>3</v>
      </c>
      <c r="AA48" s="148">
        <v>3</v>
      </c>
      <c r="AB48" s="148">
        <v>2</v>
      </c>
      <c r="AC48" s="171">
        <v>2</v>
      </c>
      <c r="AD48" s="72">
        <v>3</v>
      </c>
      <c r="AE48" s="148">
        <v>2</v>
      </c>
      <c r="AF48" s="148">
        <v>3</v>
      </c>
      <c r="AG48" s="171">
        <v>2</v>
      </c>
      <c r="AH48" s="72">
        <v>3</v>
      </c>
      <c r="AI48" s="148">
        <v>1</v>
      </c>
      <c r="AJ48" s="148">
        <v>3</v>
      </c>
      <c r="AK48" s="171">
        <v>2</v>
      </c>
      <c r="AL48" s="72">
        <v>3</v>
      </c>
      <c r="AM48" s="148">
        <v>0</v>
      </c>
      <c r="AN48" s="148">
        <v>2</v>
      </c>
      <c r="AO48" s="148">
        <v>2</v>
      </c>
      <c r="AP48" s="171">
        <v>2</v>
      </c>
      <c r="AQ48" s="72">
        <v>1</v>
      </c>
      <c r="AR48" s="148">
        <v>3</v>
      </c>
      <c r="AS48" s="148">
        <v>0</v>
      </c>
      <c r="AT48" s="171">
        <v>0</v>
      </c>
      <c r="AU48" s="72">
        <v>2</v>
      </c>
      <c r="AV48" s="160">
        <v>0</v>
      </c>
      <c r="AW48" s="368"/>
      <c r="AX48" s="148"/>
      <c r="AY48" s="171"/>
      <c r="AZ48" s="388">
        <f t="shared" si="3"/>
        <v>44</v>
      </c>
      <c r="BA48" s="338">
        <f t="shared" si="2"/>
        <v>84</v>
      </c>
    </row>
    <row r="49" spans="1:53" ht="21" thickBot="1">
      <c r="A49" s="376">
        <v>10</v>
      </c>
      <c r="B49" s="377" t="s">
        <v>189</v>
      </c>
      <c r="C49" s="346">
        <v>93</v>
      </c>
      <c r="D49" s="161"/>
      <c r="E49" s="161"/>
      <c r="F49" s="161"/>
      <c r="G49" s="162"/>
      <c r="H49" s="161"/>
      <c r="I49" s="161"/>
      <c r="J49" s="161"/>
      <c r="K49" s="162"/>
      <c r="L49" s="161"/>
      <c r="M49" s="161"/>
      <c r="N49" s="161"/>
      <c r="O49" s="162"/>
      <c r="P49" s="161"/>
      <c r="Q49" s="161"/>
      <c r="R49" s="161"/>
      <c r="S49" s="161"/>
      <c r="T49" s="162"/>
      <c r="U49" s="149"/>
      <c r="V49" s="161"/>
      <c r="W49" s="161"/>
      <c r="X49" s="161"/>
      <c r="Y49" s="395"/>
      <c r="Z49" s="172">
        <v>3</v>
      </c>
      <c r="AA49" s="370">
        <v>3</v>
      </c>
      <c r="AB49" s="370">
        <v>1</v>
      </c>
      <c r="AC49" s="73">
        <v>0</v>
      </c>
      <c r="AD49" s="172">
        <v>3</v>
      </c>
      <c r="AE49" s="370">
        <v>2</v>
      </c>
      <c r="AF49" s="370">
        <v>3</v>
      </c>
      <c r="AG49" s="73">
        <v>2</v>
      </c>
      <c r="AH49" s="172">
        <v>3</v>
      </c>
      <c r="AI49" s="370">
        <v>2</v>
      </c>
      <c r="AJ49" s="370">
        <v>4</v>
      </c>
      <c r="AK49" s="73">
        <v>3</v>
      </c>
      <c r="AL49" s="172">
        <v>3</v>
      </c>
      <c r="AM49" s="370">
        <v>3</v>
      </c>
      <c r="AN49" s="370">
        <v>3</v>
      </c>
      <c r="AO49" s="370">
        <v>3</v>
      </c>
      <c r="AP49" s="73">
        <v>3</v>
      </c>
      <c r="AQ49" s="172">
        <v>2</v>
      </c>
      <c r="AR49" s="370">
        <v>3</v>
      </c>
      <c r="AS49" s="370">
        <v>3</v>
      </c>
      <c r="AT49" s="73">
        <v>1</v>
      </c>
      <c r="AU49" s="172">
        <v>0</v>
      </c>
      <c r="AV49" s="161">
        <v>0</v>
      </c>
      <c r="AW49" s="371"/>
      <c r="AX49" s="370"/>
      <c r="AY49" s="73"/>
      <c r="AZ49" s="419">
        <f t="shared" si="3"/>
        <v>53</v>
      </c>
      <c r="BA49" s="339">
        <f t="shared" si="2"/>
        <v>53</v>
      </c>
    </row>
    <row r="50" spans="1:53" ht="20.25">
      <c r="A50" s="378"/>
      <c r="B50" s="379"/>
      <c r="C50" s="342"/>
      <c r="D50" s="158"/>
      <c r="E50" s="158"/>
      <c r="F50" s="158"/>
      <c r="G50" s="163"/>
      <c r="H50" s="158"/>
      <c r="I50" s="158"/>
      <c r="J50" s="158"/>
      <c r="K50" s="163"/>
      <c r="L50" s="158"/>
      <c r="M50" s="158"/>
      <c r="N50" s="158"/>
      <c r="O50" s="163"/>
      <c r="P50" s="158"/>
      <c r="Q50" s="158"/>
      <c r="R50" s="158"/>
      <c r="S50" s="158"/>
      <c r="T50" s="163"/>
      <c r="U50" s="157"/>
      <c r="V50" s="158"/>
      <c r="W50" s="158"/>
      <c r="X50" s="158"/>
      <c r="Y50" s="159"/>
      <c r="Z50" s="330"/>
      <c r="AA50" s="365"/>
      <c r="AB50" s="365"/>
      <c r="AC50" s="366"/>
      <c r="AD50" s="330"/>
      <c r="AE50" s="365"/>
      <c r="AF50" s="365"/>
      <c r="AG50" s="366"/>
      <c r="AH50" s="330"/>
      <c r="AI50" s="365"/>
      <c r="AJ50" s="365"/>
      <c r="AK50" s="366"/>
      <c r="AL50" s="330"/>
      <c r="AM50" s="365"/>
      <c r="AN50" s="365"/>
      <c r="AO50" s="365"/>
      <c r="AP50" s="366"/>
      <c r="AQ50" s="330"/>
      <c r="AR50" s="365"/>
      <c r="AS50" s="365"/>
      <c r="AT50" s="366"/>
      <c r="AU50" s="330"/>
      <c r="AV50" s="158"/>
      <c r="AW50" s="367"/>
      <c r="AX50" s="365"/>
      <c r="AY50" s="366"/>
      <c r="AZ50" s="341"/>
      <c r="BA50" s="340"/>
    </row>
    <row r="51" spans="1:53" ht="20.25">
      <c r="A51" s="361">
        <v>89</v>
      </c>
      <c r="B51" s="393" t="s">
        <v>46</v>
      </c>
      <c r="C51" s="154">
        <v>90</v>
      </c>
      <c r="D51" s="160">
        <v>4</v>
      </c>
      <c r="E51" s="160">
        <v>2</v>
      </c>
      <c r="F51" s="160">
        <v>1</v>
      </c>
      <c r="G51" s="164">
        <v>3</v>
      </c>
      <c r="H51" s="160">
        <v>3</v>
      </c>
      <c r="I51" s="160">
        <v>3</v>
      </c>
      <c r="J51" s="160">
        <v>1</v>
      </c>
      <c r="K51" s="164">
        <v>2</v>
      </c>
      <c r="L51" s="160">
        <v>3</v>
      </c>
      <c r="M51" s="160">
        <v>3</v>
      </c>
      <c r="N51" s="160">
        <v>3</v>
      </c>
      <c r="O51" s="164">
        <v>1</v>
      </c>
      <c r="P51" s="160">
        <v>2</v>
      </c>
      <c r="Q51" s="160">
        <v>0</v>
      </c>
      <c r="R51" s="160">
        <v>0</v>
      </c>
      <c r="S51" s="160">
        <v>3</v>
      </c>
      <c r="T51" s="164">
        <v>2</v>
      </c>
      <c r="U51" s="146">
        <v>1</v>
      </c>
      <c r="V51" s="160">
        <v>0</v>
      </c>
      <c r="W51" s="160">
        <v>1</v>
      </c>
      <c r="X51" s="160">
        <v>1</v>
      </c>
      <c r="Y51" s="56"/>
      <c r="Z51" s="72">
        <v>3</v>
      </c>
      <c r="AA51" s="148">
        <v>3</v>
      </c>
      <c r="AB51" s="148">
        <v>2</v>
      </c>
      <c r="AC51" s="171">
        <v>0</v>
      </c>
      <c r="AD51" s="72">
        <v>0</v>
      </c>
      <c r="AE51" s="148">
        <v>1</v>
      </c>
      <c r="AF51" s="148">
        <v>0</v>
      </c>
      <c r="AG51" s="171">
        <v>1</v>
      </c>
      <c r="AH51" s="72">
        <v>3</v>
      </c>
      <c r="AI51" s="148">
        <v>1</v>
      </c>
      <c r="AJ51" s="148">
        <v>1</v>
      </c>
      <c r="AK51" s="171">
        <v>3</v>
      </c>
      <c r="AL51" s="72">
        <v>1</v>
      </c>
      <c r="AM51" s="148">
        <v>3</v>
      </c>
      <c r="AN51" s="148">
        <v>0</v>
      </c>
      <c r="AO51" s="148">
        <v>0</v>
      </c>
      <c r="AP51" s="171">
        <v>0</v>
      </c>
      <c r="AQ51" s="72">
        <v>0</v>
      </c>
      <c r="AR51" s="148">
        <v>0</v>
      </c>
      <c r="AS51" s="148">
        <v>0</v>
      </c>
      <c r="AT51" s="171">
        <v>0</v>
      </c>
      <c r="AU51" s="72">
        <v>0</v>
      </c>
      <c r="AV51" s="160">
        <v>0</v>
      </c>
      <c r="AW51" s="368"/>
      <c r="AX51" s="148"/>
      <c r="AY51" s="171"/>
      <c r="AZ51" s="388">
        <f>SUM(Z51:AY51)</f>
        <v>22</v>
      </c>
      <c r="BA51" s="338">
        <f aca="true" t="shared" si="4" ref="BA51:BA69">SUM(D51:AY51)</f>
        <v>61</v>
      </c>
    </row>
    <row r="52" spans="1:53" ht="20.25">
      <c r="A52" s="361">
        <v>88</v>
      </c>
      <c r="B52" s="393" t="s">
        <v>143</v>
      </c>
      <c r="C52" s="154">
        <v>92</v>
      </c>
      <c r="D52" s="181"/>
      <c r="E52" s="181"/>
      <c r="F52" s="181"/>
      <c r="G52" s="281"/>
      <c r="H52" s="181"/>
      <c r="I52" s="181"/>
      <c r="J52" s="181"/>
      <c r="K52" s="281"/>
      <c r="L52" s="181"/>
      <c r="M52" s="181"/>
      <c r="N52" s="181"/>
      <c r="O52" s="281"/>
      <c r="P52" s="181"/>
      <c r="Q52" s="181"/>
      <c r="R52" s="181"/>
      <c r="S52" s="181"/>
      <c r="T52" s="281"/>
      <c r="U52" s="146">
        <v>0</v>
      </c>
      <c r="V52" s="160">
        <v>1</v>
      </c>
      <c r="W52" s="160">
        <v>0</v>
      </c>
      <c r="X52" s="160">
        <v>1</v>
      </c>
      <c r="Y52" s="56"/>
      <c r="Z52" s="72">
        <v>1</v>
      </c>
      <c r="AA52" s="148">
        <v>2</v>
      </c>
      <c r="AB52" s="148">
        <v>2</v>
      </c>
      <c r="AC52" s="171">
        <v>1</v>
      </c>
      <c r="AD52" s="72">
        <v>2</v>
      </c>
      <c r="AE52" s="148">
        <v>3</v>
      </c>
      <c r="AF52" s="148">
        <v>3</v>
      </c>
      <c r="AG52" s="171">
        <v>1</v>
      </c>
      <c r="AH52" s="72">
        <v>2</v>
      </c>
      <c r="AI52" s="148">
        <v>2</v>
      </c>
      <c r="AJ52" s="148">
        <v>2</v>
      </c>
      <c r="AK52" s="171">
        <v>1</v>
      </c>
      <c r="AL52" s="72">
        <v>2</v>
      </c>
      <c r="AM52" s="148">
        <v>3</v>
      </c>
      <c r="AN52" s="148">
        <v>0</v>
      </c>
      <c r="AO52" s="148">
        <v>2</v>
      </c>
      <c r="AP52" s="171">
        <v>1</v>
      </c>
      <c r="AQ52" s="72">
        <v>0</v>
      </c>
      <c r="AR52" s="148">
        <v>3</v>
      </c>
      <c r="AS52" s="148">
        <v>2</v>
      </c>
      <c r="AT52" s="171">
        <v>1</v>
      </c>
      <c r="AU52" s="72">
        <v>2</v>
      </c>
      <c r="AV52" s="160">
        <v>2</v>
      </c>
      <c r="AW52" s="368"/>
      <c r="AX52" s="148"/>
      <c r="AY52" s="171"/>
      <c r="AZ52" s="388">
        <f aca="true" t="shared" si="5" ref="AZ52:AZ69">SUM(Z52:AY52)</f>
        <v>40</v>
      </c>
      <c r="BA52" s="338">
        <f t="shared" si="4"/>
        <v>42</v>
      </c>
    </row>
    <row r="53" spans="1:53" ht="20.25">
      <c r="A53" s="361">
        <v>3</v>
      </c>
      <c r="B53" s="393" t="s">
        <v>73</v>
      </c>
      <c r="C53" s="154">
        <v>93</v>
      </c>
      <c r="D53" s="160">
        <v>0</v>
      </c>
      <c r="E53" s="160">
        <v>2</v>
      </c>
      <c r="F53" s="160">
        <v>0</v>
      </c>
      <c r="G53" s="164">
        <v>0</v>
      </c>
      <c r="H53" s="160">
        <v>3</v>
      </c>
      <c r="I53" s="160">
        <v>2</v>
      </c>
      <c r="J53" s="160">
        <v>3</v>
      </c>
      <c r="K53" s="164">
        <v>1</v>
      </c>
      <c r="L53" s="160">
        <v>2</v>
      </c>
      <c r="M53" s="160">
        <v>3</v>
      </c>
      <c r="N53" s="160">
        <v>3</v>
      </c>
      <c r="O53" s="164">
        <v>2</v>
      </c>
      <c r="P53" s="160">
        <v>3</v>
      </c>
      <c r="Q53" s="160">
        <v>3</v>
      </c>
      <c r="R53" s="160">
        <v>2</v>
      </c>
      <c r="S53" s="160">
        <v>3</v>
      </c>
      <c r="T53" s="164">
        <v>1</v>
      </c>
      <c r="U53" s="146">
        <v>3</v>
      </c>
      <c r="V53" s="160">
        <v>1</v>
      </c>
      <c r="W53" s="160">
        <v>3</v>
      </c>
      <c r="X53" s="160">
        <v>0</v>
      </c>
      <c r="Y53" s="56"/>
      <c r="Z53" s="72">
        <v>1</v>
      </c>
      <c r="AA53" s="148">
        <v>2</v>
      </c>
      <c r="AB53" s="148">
        <v>1</v>
      </c>
      <c r="AC53" s="171">
        <v>3</v>
      </c>
      <c r="AD53" s="72">
        <v>2</v>
      </c>
      <c r="AE53" s="148">
        <v>1</v>
      </c>
      <c r="AF53" s="148">
        <v>1</v>
      </c>
      <c r="AG53" s="171">
        <v>0</v>
      </c>
      <c r="AH53" s="72">
        <v>3</v>
      </c>
      <c r="AI53" s="148">
        <v>2</v>
      </c>
      <c r="AJ53" s="148">
        <v>2</v>
      </c>
      <c r="AK53" s="171">
        <v>2</v>
      </c>
      <c r="AL53" s="72">
        <v>2</v>
      </c>
      <c r="AM53" s="148">
        <v>3</v>
      </c>
      <c r="AN53" s="148">
        <v>1</v>
      </c>
      <c r="AO53" s="148">
        <v>2</v>
      </c>
      <c r="AP53" s="171">
        <v>1</v>
      </c>
      <c r="AQ53" s="72">
        <v>0</v>
      </c>
      <c r="AR53" s="148">
        <v>2</v>
      </c>
      <c r="AS53" s="148">
        <v>2</v>
      </c>
      <c r="AT53" s="171">
        <v>0</v>
      </c>
      <c r="AU53" s="72">
        <v>3</v>
      </c>
      <c r="AV53" s="160">
        <v>3</v>
      </c>
      <c r="AW53" s="368"/>
      <c r="AX53" s="148"/>
      <c r="AY53" s="171"/>
      <c r="AZ53" s="388">
        <f t="shared" si="5"/>
        <v>39</v>
      </c>
      <c r="BA53" s="338">
        <f t="shared" si="4"/>
        <v>79</v>
      </c>
    </row>
    <row r="54" spans="1:53" ht="20.25">
      <c r="A54" s="361">
        <v>4</v>
      </c>
      <c r="B54" s="393" t="s">
        <v>13</v>
      </c>
      <c r="C54" s="154">
        <v>92</v>
      </c>
      <c r="D54" s="160">
        <v>0</v>
      </c>
      <c r="E54" s="160">
        <v>4</v>
      </c>
      <c r="F54" s="160">
        <v>2</v>
      </c>
      <c r="G54" s="164">
        <v>2</v>
      </c>
      <c r="H54" s="160">
        <v>2</v>
      </c>
      <c r="I54" s="160">
        <v>2</v>
      </c>
      <c r="J54" s="160">
        <v>1</v>
      </c>
      <c r="K54" s="164">
        <v>2</v>
      </c>
      <c r="L54" s="160">
        <v>2</v>
      </c>
      <c r="M54" s="160">
        <v>2</v>
      </c>
      <c r="N54" s="160">
        <v>3</v>
      </c>
      <c r="O54" s="164">
        <v>1</v>
      </c>
      <c r="P54" s="160">
        <v>2</v>
      </c>
      <c r="Q54" s="160">
        <v>3</v>
      </c>
      <c r="R54" s="160">
        <v>1</v>
      </c>
      <c r="S54" s="160">
        <v>3</v>
      </c>
      <c r="T54" s="164">
        <v>2</v>
      </c>
      <c r="U54" s="146">
        <v>3</v>
      </c>
      <c r="V54" s="160">
        <v>1</v>
      </c>
      <c r="W54" s="160">
        <v>2</v>
      </c>
      <c r="X54" s="160">
        <v>1</v>
      </c>
      <c r="Y54" s="56"/>
      <c r="Z54" s="72">
        <v>2</v>
      </c>
      <c r="AA54" s="148">
        <v>2</v>
      </c>
      <c r="AB54" s="148">
        <v>1</v>
      </c>
      <c r="AC54" s="171">
        <v>2</v>
      </c>
      <c r="AD54" s="72">
        <v>2</v>
      </c>
      <c r="AE54" s="148">
        <v>2</v>
      </c>
      <c r="AF54" s="148">
        <v>2</v>
      </c>
      <c r="AG54" s="171">
        <v>1</v>
      </c>
      <c r="AH54" s="72">
        <v>3</v>
      </c>
      <c r="AI54" s="148">
        <v>1</v>
      </c>
      <c r="AJ54" s="148">
        <v>1</v>
      </c>
      <c r="AK54" s="171">
        <v>2</v>
      </c>
      <c r="AL54" s="72">
        <v>3</v>
      </c>
      <c r="AM54" s="148">
        <v>3</v>
      </c>
      <c r="AN54" s="148">
        <v>0</v>
      </c>
      <c r="AO54" s="148">
        <v>0</v>
      </c>
      <c r="AP54" s="171">
        <v>2</v>
      </c>
      <c r="AQ54" s="72">
        <v>3</v>
      </c>
      <c r="AR54" s="148">
        <v>2</v>
      </c>
      <c r="AS54" s="148">
        <v>3</v>
      </c>
      <c r="AT54" s="171">
        <v>0</v>
      </c>
      <c r="AU54" s="72">
        <v>0</v>
      </c>
      <c r="AV54" s="160">
        <v>3</v>
      </c>
      <c r="AW54" s="368"/>
      <c r="AX54" s="148"/>
      <c r="AY54" s="171"/>
      <c r="AZ54" s="388">
        <f t="shared" si="5"/>
        <v>40</v>
      </c>
      <c r="BA54" s="338">
        <f t="shared" si="4"/>
        <v>81</v>
      </c>
    </row>
    <row r="55" spans="1:53" ht="20.25">
      <c r="A55" s="361">
        <v>26</v>
      </c>
      <c r="B55" s="393" t="s">
        <v>176</v>
      </c>
      <c r="C55" s="154">
        <v>92</v>
      </c>
      <c r="D55" s="181"/>
      <c r="E55" s="181"/>
      <c r="F55" s="181"/>
      <c r="G55" s="281"/>
      <c r="H55" s="181"/>
      <c r="I55" s="181"/>
      <c r="J55" s="160">
        <v>3</v>
      </c>
      <c r="K55" s="164">
        <v>1</v>
      </c>
      <c r="L55" s="160">
        <v>3</v>
      </c>
      <c r="M55" s="160">
        <v>3</v>
      </c>
      <c r="N55" s="160">
        <v>2</v>
      </c>
      <c r="O55" s="164">
        <v>2</v>
      </c>
      <c r="P55" s="160">
        <v>2</v>
      </c>
      <c r="Q55" s="160">
        <v>3</v>
      </c>
      <c r="R55" s="160">
        <v>2</v>
      </c>
      <c r="S55" s="160">
        <v>2</v>
      </c>
      <c r="T55" s="164">
        <v>3</v>
      </c>
      <c r="U55" s="146">
        <v>3</v>
      </c>
      <c r="V55" s="160">
        <v>1</v>
      </c>
      <c r="W55" s="160">
        <v>1</v>
      </c>
      <c r="X55" s="160">
        <v>1</v>
      </c>
      <c r="Y55" s="56"/>
      <c r="Z55" s="72">
        <v>2</v>
      </c>
      <c r="AA55" s="148">
        <v>3</v>
      </c>
      <c r="AB55" s="148">
        <v>1</v>
      </c>
      <c r="AC55" s="171">
        <v>2</v>
      </c>
      <c r="AD55" s="72">
        <v>0</v>
      </c>
      <c r="AE55" s="148">
        <v>2</v>
      </c>
      <c r="AF55" s="148">
        <v>2</v>
      </c>
      <c r="AG55" s="171">
        <v>1</v>
      </c>
      <c r="AH55" s="72">
        <v>3</v>
      </c>
      <c r="AI55" s="148">
        <v>0</v>
      </c>
      <c r="AJ55" s="148">
        <v>0</v>
      </c>
      <c r="AK55" s="171">
        <v>2</v>
      </c>
      <c r="AL55" s="72">
        <v>0</v>
      </c>
      <c r="AM55" s="148">
        <v>3</v>
      </c>
      <c r="AN55" s="148">
        <v>2</v>
      </c>
      <c r="AO55" s="148">
        <v>2</v>
      </c>
      <c r="AP55" s="171">
        <v>1</v>
      </c>
      <c r="AQ55" s="72">
        <v>2</v>
      </c>
      <c r="AR55" s="148">
        <v>2</v>
      </c>
      <c r="AS55" s="148">
        <v>0</v>
      </c>
      <c r="AT55" s="171">
        <v>1</v>
      </c>
      <c r="AU55" s="72">
        <v>3</v>
      </c>
      <c r="AV55" s="160">
        <v>2</v>
      </c>
      <c r="AW55" s="368"/>
      <c r="AX55" s="148"/>
      <c r="AY55" s="171"/>
      <c r="AZ55" s="388">
        <f t="shared" si="5"/>
        <v>36</v>
      </c>
      <c r="BA55" s="338">
        <f t="shared" si="4"/>
        <v>68</v>
      </c>
    </row>
    <row r="56" spans="1:53" ht="20.25">
      <c r="A56" s="361">
        <v>45</v>
      </c>
      <c r="B56" s="393" t="s">
        <v>12</v>
      </c>
      <c r="C56" s="154">
        <v>93</v>
      </c>
      <c r="D56" s="160">
        <v>4</v>
      </c>
      <c r="E56" s="160">
        <v>4</v>
      </c>
      <c r="F56" s="160">
        <v>2</v>
      </c>
      <c r="G56" s="164">
        <v>3</v>
      </c>
      <c r="H56" s="160">
        <v>3</v>
      </c>
      <c r="I56" s="160">
        <v>3</v>
      </c>
      <c r="J56" s="160">
        <v>3</v>
      </c>
      <c r="K56" s="164">
        <v>3</v>
      </c>
      <c r="L56" s="160">
        <v>3</v>
      </c>
      <c r="M56" s="160">
        <v>3</v>
      </c>
      <c r="N56" s="160">
        <v>3</v>
      </c>
      <c r="O56" s="164">
        <v>1</v>
      </c>
      <c r="P56" s="160">
        <v>3</v>
      </c>
      <c r="Q56" s="160">
        <v>3</v>
      </c>
      <c r="R56" s="160">
        <v>2</v>
      </c>
      <c r="S56" s="160">
        <v>2</v>
      </c>
      <c r="T56" s="164">
        <v>2</v>
      </c>
      <c r="U56" s="146">
        <v>2</v>
      </c>
      <c r="V56" s="160">
        <v>0</v>
      </c>
      <c r="W56" s="160">
        <v>2</v>
      </c>
      <c r="X56" s="160">
        <v>1</v>
      </c>
      <c r="Y56" s="56"/>
      <c r="Z56" s="72">
        <v>1</v>
      </c>
      <c r="AA56" s="148">
        <v>2</v>
      </c>
      <c r="AB56" s="148">
        <v>2</v>
      </c>
      <c r="AC56" s="171">
        <v>2</v>
      </c>
      <c r="AD56" s="72">
        <v>2</v>
      </c>
      <c r="AE56" s="148">
        <v>2</v>
      </c>
      <c r="AF56" s="148">
        <v>2</v>
      </c>
      <c r="AG56" s="171">
        <v>1</v>
      </c>
      <c r="AH56" s="72">
        <v>3</v>
      </c>
      <c r="AI56" s="148">
        <v>1</v>
      </c>
      <c r="AJ56" s="148">
        <v>2</v>
      </c>
      <c r="AK56" s="171">
        <v>2</v>
      </c>
      <c r="AL56" s="72">
        <v>2</v>
      </c>
      <c r="AM56" s="148">
        <v>3</v>
      </c>
      <c r="AN56" s="148">
        <v>1</v>
      </c>
      <c r="AO56" s="148">
        <v>2</v>
      </c>
      <c r="AP56" s="171">
        <v>2</v>
      </c>
      <c r="AQ56" s="72">
        <v>2</v>
      </c>
      <c r="AR56" s="148">
        <v>2</v>
      </c>
      <c r="AS56" s="148">
        <v>1</v>
      </c>
      <c r="AT56" s="171">
        <v>0</v>
      </c>
      <c r="AU56" s="72">
        <v>4</v>
      </c>
      <c r="AV56" s="160">
        <v>2</v>
      </c>
      <c r="AW56" s="368"/>
      <c r="AX56" s="148"/>
      <c r="AY56" s="171"/>
      <c r="AZ56" s="388">
        <f t="shared" si="5"/>
        <v>43</v>
      </c>
      <c r="BA56" s="338">
        <f t="shared" si="4"/>
        <v>95</v>
      </c>
    </row>
    <row r="57" spans="1:53" ht="20.25">
      <c r="A57" s="361">
        <v>99</v>
      </c>
      <c r="B57" s="393" t="s">
        <v>54</v>
      </c>
      <c r="C57" s="154">
        <v>93</v>
      </c>
      <c r="D57" s="160">
        <v>0</v>
      </c>
      <c r="E57" s="160">
        <v>2</v>
      </c>
      <c r="F57" s="160">
        <v>2</v>
      </c>
      <c r="G57" s="164">
        <v>0</v>
      </c>
      <c r="H57" s="160">
        <v>3</v>
      </c>
      <c r="I57" s="160">
        <v>3</v>
      </c>
      <c r="J57" s="160">
        <v>3</v>
      </c>
      <c r="K57" s="164">
        <v>3</v>
      </c>
      <c r="L57" s="160">
        <v>3</v>
      </c>
      <c r="M57" s="160">
        <v>2</v>
      </c>
      <c r="N57" s="160">
        <v>2</v>
      </c>
      <c r="O57" s="164">
        <v>2</v>
      </c>
      <c r="P57" s="160">
        <v>3</v>
      </c>
      <c r="Q57" s="160">
        <v>3</v>
      </c>
      <c r="R57" s="160">
        <v>2</v>
      </c>
      <c r="S57" s="160">
        <v>3</v>
      </c>
      <c r="T57" s="164">
        <v>3</v>
      </c>
      <c r="U57" s="146">
        <v>3</v>
      </c>
      <c r="V57" s="160">
        <v>2</v>
      </c>
      <c r="W57" s="160">
        <v>3</v>
      </c>
      <c r="X57" s="160">
        <v>1</v>
      </c>
      <c r="Y57" s="56"/>
      <c r="Z57" s="72">
        <v>2</v>
      </c>
      <c r="AA57" s="148">
        <v>3</v>
      </c>
      <c r="AB57" s="148">
        <v>1</v>
      </c>
      <c r="AC57" s="171">
        <v>1</v>
      </c>
      <c r="AD57" s="72">
        <v>3</v>
      </c>
      <c r="AE57" s="148">
        <v>3</v>
      </c>
      <c r="AF57" s="148">
        <v>2</v>
      </c>
      <c r="AG57" s="171">
        <v>2</v>
      </c>
      <c r="AH57" s="72">
        <v>2</v>
      </c>
      <c r="AI57" s="148">
        <v>1</v>
      </c>
      <c r="AJ57" s="148">
        <v>2</v>
      </c>
      <c r="AK57" s="171">
        <v>2</v>
      </c>
      <c r="AL57" s="72">
        <v>3</v>
      </c>
      <c r="AM57" s="148">
        <v>3</v>
      </c>
      <c r="AN57" s="148">
        <v>2</v>
      </c>
      <c r="AO57" s="148">
        <v>2</v>
      </c>
      <c r="AP57" s="171">
        <v>1</v>
      </c>
      <c r="AQ57" s="72">
        <v>2</v>
      </c>
      <c r="AR57" s="148">
        <v>3</v>
      </c>
      <c r="AS57" s="148">
        <v>2</v>
      </c>
      <c r="AT57" s="171">
        <v>1</v>
      </c>
      <c r="AU57" s="72">
        <v>2</v>
      </c>
      <c r="AV57" s="160">
        <v>3</v>
      </c>
      <c r="AW57" s="368"/>
      <c r="AX57" s="148"/>
      <c r="AY57" s="171"/>
      <c r="AZ57" s="388">
        <f t="shared" si="5"/>
        <v>48</v>
      </c>
      <c r="BA57" s="338">
        <f t="shared" si="4"/>
        <v>96</v>
      </c>
    </row>
    <row r="58" spans="1:53" ht="20.25">
      <c r="A58" s="361">
        <v>16</v>
      </c>
      <c r="B58" s="393" t="s">
        <v>43</v>
      </c>
      <c r="C58" s="154">
        <v>90</v>
      </c>
      <c r="D58" s="160">
        <v>0</v>
      </c>
      <c r="E58" s="160">
        <v>0</v>
      </c>
      <c r="F58" s="160">
        <v>2</v>
      </c>
      <c r="G58" s="164">
        <v>0</v>
      </c>
      <c r="H58" s="160">
        <v>1</v>
      </c>
      <c r="I58" s="160">
        <v>2</v>
      </c>
      <c r="J58" s="160">
        <v>0</v>
      </c>
      <c r="K58" s="164">
        <v>0</v>
      </c>
      <c r="L58" s="160">
        <v>0</v>
      </c>
      <c r="M58" s="160">
        <v>0</v>
      </c>
      <c r="N58" s="160">
        <v>2</v>
      </c>
      <c r="O58" s="164">
        <v>0</v>
      </c>
      <c r="P58" s="160">
        <v>0</v>
      </c>
      <c r="Q58" s="160">
        <v>1</v>
      </c>
      <c r="R58" s="160">
        <v>0</v>
      </c>
      <c r="S58" s="160">
        <v>1</v>
      </c>
      <c r="T58" s="164">
        <v>1</v>
      </c>
      <c r="U58" s="146">
        <v>1</v>
      </c>
      <c r="V58" s="160">
        <v>0</v>
      </c>
      <c r="W58" s="160">
        <v>1</v>
      </c>
      <c r="X58" s="160">
        <v>1</v>
      </c>
      <c r="Y58" s="56"/>
      <c r="Z58" s="72">
        <v>1</v>
      </c>
      <c r="AA58" s="148">
        <v>2</v>
      </c>
      <c r="AB58" s="148">
        <v>2</v>
      </c>
      <c r="AC58" s="171">
        <v>2</v>
      </c>
      <c r="AD58" s="72">
        <v>2</v>
      </c>
      <c r="AE58" s="148">
        <v>1</v>
      </c>
      <c r="AF58" s="148">
        <v>1</v>
      </c>
      <c r="AG58" s="171">
        <v>1</v>
      </c>
      <c r="AH58" s="72">
        <v>2</v>
      </c>
      <c r="AI58" s="148">
        <v>0</v>
      </c>
      <c r="AJ58" s="148">
        <v>1</v>
      </c>
      <c r="AK58" s="171">
        <v>1</v>
      </c>
      <c r="AL58" s="72">
        <v>1</v>
      </c>
      <c r="AM58" s="148">
        <v>2</v>
      </c>
      <c r="AN58" s="148">
        <v>0</v>
      </c>
      <c r="AO58" s="148">
        <v>0</v>
      </c>
      <c r="AP58" s="171">
        <v>0</v>
      </c>
      <c r="AQ58" s="72">
        <v>0</v>
      </c>
      <c r="AR58" s="148">
        <v>0</v>
      </c>
      <c r="AS58" s="148">
        <v>0</v>
      </c>
      <c r="AT58" s="171">
        <v>0</v>
      </c>
      <c r="AU58" s="72">
        <v>0</v>
      </c>
      <c r="AV58" s="160">
        <v>0</v>
      </c>
      <c r="AW58" s="368"/>
      <c r="AX58" s="148"/>
      <c r="AY58" s="171"/>
      <c r="AZ58" s="388">
        <f t="shared" si="5"/>
        <v>19</v>
      </c>
      <c r="BA58" s="338">
        <f t="shared" si="4"/>
        <v>32</v>
      </c>
    </row>
    <row r="59" spans="1:53" ht="20.25">
      <c r="A59" s="361">
        <v>23</v>
      </c>
      <c r="B59" s="393" t="s">
        <v>142</v>
      </c>
      <c r="C59" s="154">
        <v>93</v>
      </c>
      <c r="D59" s="160">
        <v>4</v>
      </c>
      <c r="E59" s="160">
        <v>4</v>
      </c>
      <c r="F59" s="160">
        <v>2</v>
      </c>
      <c r="G59" s="164">
        <v>3</v>
      </c>
      <c r="H59" s="160">
        <v>3</v>
      </c>
      <c r="I59" s="160">
        <v>2</v>
      </c>
      <c r="J59" s="160">
        <v>2</v>
      </c>
      <c r="K59" s="164">
        <v>1</v>
      </c>
      <c r="L59" s="160">
        <v>3</v>
      </c>
      <c r="M59" s="160">
        <v>3</v>
      </c>
      <c r="N59" s="160">
        <v>2</v>
      </c>
      <c r="O59" s="164">
        <v>1</v>
      </c>
      <c r="P59" s="160">
        <v>3</v>
      </c>
      <c r="Q59" s="160">
        <v>3</v>
      </c>
      <c r="R59" s="160">
        <v>2</v>
      </c>
      <c r="S59" s="160">
        <v>3</v>
      </c>
      <c r="T59" s="164">
        <v>3</v>
      </c>
      <c r="U59" s="146">
        <v>3</v>
      </c>
      <c r="V59" s="160">
        <v>2</v>
      </c>
      <c r="W59" s="160">
        <v>3</v>
      </c>
      <c r="X59" s="160">
        <v>0</v>
      </c>
      <c r="Y59" s="56"/>
      <c r="Z59" s="72">
        <v>2</v>
      </c>
      <c r="AA59" s="148">
        <v>2</v>
      </c>
      <c r="AB59" s="148">
        <v>2</v>
      </c>
      <c r="AC59" s="171">
        <v>1</v>
      </c>
      <c r="AD59" s="72">
        <v>1</v>
      </c>
      <c r="AE59" s="148">
        <v>0</v>
      </c>
      <c r="AF59" s="148">
        <v>0</v>
      </c>
      <c r="AG59" s="171">
        <v>2</v>
      </c>
      <c r="AH59" s="72">
        <v>3</v>
      </c>
      <c r="AI59" s="148">
        <v>2</v>
      </c>
      <c r="AJ59" s="148">
        <v>3</v>
      </c>
      <c r="AK59" s="171">
        <v>2</v>
      </c>
      <c r="AL59" s="72">
        <v>2</v>
      </c>
      <c r="AM59" s="148">
        <v>2</v>
      </c>
      <c r="AN59" s="148">
        <v>3</v>
      </c>
      <c r="AO59" s="148">
        <v>3</v>
      </c>
      <c r="AP59" s="171">
        <v>1</v>
      </c>
      <c r="AQ59" s="72">
        <v>1</v>
      </c>
      <c r="AR59" s="148">
        <v>2</v>
      </c>
      <c r="AS59" s="148">
        <v>3</v>
      </c>
      <c r="AT59" s="171">
        <v>1</v>
      </c>
      <c r="AU59" s="72">
        <v>1</v>
      </c>
      <c r="AV59" s="160">
        <v>3</v>
      </c>
      <c r="AW59" s="368"/>
      <c r="AX59" s="148"/>
      <c r="AY59" s="171"/>
      <c r="AZ59" s="388">
        <f t="shared" si="5"/>
        <v>42</v>
      </c>
      <c r="BA59" s="338">
        <f t="shared" si="4"/>
        <v>94</v>
      </c>
    </row>
    <row r="60" spans="1:53" ht="20.25">
      <c r="A60" s="361">
        <v>15</v>
      </c>
      <c r="B60" s="393" t="s">
        <v>11</v>
      </c>
      <c r="C60" s="154">
        <v>85</v>
      </c>
      <c r="D60" s="160">
        <v>4</v>
      </c>
      <c r="E60" s="160">
        <v>2</v>
      </c>
      <c r="F60" s="160">
        <v>2</v>
      </c>
      <c r="G60" s="164">
        <v>3</v>
      </c>
      <c r="H60" s="160">
        <v>4</v>
      </c>
      <c r="I60" s="160">
        <v>4</v>
      </c>
      <c r="J60" s="160">
        <v>4</v>
      </c>
      <c r="K60" s="164">
        <v>4</v>
      </c>
      <c r="L60" s="160">
        <v>4</v>
      </c>
      <c r="M60" s="160">
        <v>4</v>
      </c>
      <c r="N60" s="160">
        <v>5</v>
      </c>
      <c r="O60" s="164">
        <v>2</v>
      </c>
      <c r="P60" s="160">
        <v>5</v>
      </c>
      <c r="Q60" s="160">
        <v>5</v>
      </c>
      <c r="R60" s="160">
        <v>2</v>
      </c>
      <c r="S60" s="160">
        <v>5</v>
      </c>
      <c r="T60" s="164">
        <v>5</v>
      </c>
      <c r="U60" s="146">
        <v>5</v>
      </c>
      <c r="V60" s="160">
        <v>4</v>
      </c>
      <c r="W60" s="160">
        <v>5</v>
      </c>
      <c r="X60" s="160">
        <v>1</v>
      </c>
      <c r="Y60" s="56"/>
      <c r="Z60" s="72">
        <v>2</v>
      </c>
      <c r="AA60" s="148">
        <v>4</v>
      </c>
      <c r="AB60" s="148">
        <v>3</v>
      </c>
      <c r="AC60" s="171">
        <v>5</v>
      </c>
      <c r="AD60" s="72">
        <v>5</v>
      </c>
      <c r="AE60" s="148">
        <v>1</v>
      </c>
      <c r="AF60" s="148">
        <v>3</v>
      </c>
      <c r="AG60" s="171">
        <v>2</v>
      </c>
      <c r="AH60" s="72">
        <v>4</v>
      </c>
      <c r="AI60" s="148">
        <v>2</v>
      </c>
      <c r="AJ60" s="148">
        <v>3</v>
      </c>
      <c r="AK60" s="171">
        <v>4</v>
      </c>
      <c r="AL60" s="72">
        <v>4</v>
      </c>
      <c r="AM60" s="148">
        <v>3</v>
      </c>
      <c r="AN60" s="148">
        <v>3</v>
      </c>
      <c r="AO60" s="148">
        <v>2</v>
      </c>
      <c r="AP60" s="171">
        <v>1</v>
      </c>
      <c r="AQ60" s="72">
        <v>2</v>
      </c>
      <c r="AR60" s="148">
        <v>3</v>
      </c>
      <c r="AS60" s="148">
        <v>3</v>
      </c>
      <c r="AT60" s="171">
        <v>1</v>
      </c>
      <c r="AU60" s="72">
        <v>3</v>
      </c>
      <c r="AV60" s="160">
        <v>3</v>
      </c>
      <c r="AW60" s="368"/>
      <c r="AX60" s="148"/>
      <c r="AY60" s="171"/>
      <c r="AZ60" s="388">
        <f t="shared" si="5"/>
        <v>66</v>
      </c>
      <c r="BA60" s="537">
        <f t="shared" si="4"/>
        <v>145</v>
      </c>
    </row>
    <row r="61" spans="1:53" ht="20.25">
      <c r="A61" s="361">
        <v>94</v>
      </c>
      <c r="B61" s="393" t="s">
        <v>47</v>
      </c>
      <c r="C61" s="154">
        <v>94</v>
      </c>
      <c r="D61" s="160">
        <v>0</v>
      </c>
      <c r="E61" s="160">
        <v>0</v>
      </c>
      <c r="F61" s="160">
        <v>2</v>
      </c>
      <c r="G61" s="164">
        <v>3</v>
      </c>
      <c r="H61" s="160">
        <v>3</v>
      </c>
      <c r="I61" s="160">
        <v>3</v>
      </c>
      <c r="J61" s="160">
        <v>3</v>
      </c>
      <c r="K61" s="164">
        <v>2</v>
      </c>
      <c r="L61" s="160">
        <v>3</v>
      </c>
      <c r="M61" s="160">
        <v>2</v>
      </c>
      <c r="N61" s="160">
        <v>3</v>
      </c>
      <c r="O61" s="164">
        <v>2</v>
      </c>
      <c r="P61" s="160">
        <v>3</v>
      </c>
      <c r="Q61" s="160">
        <v>3</v>
      </c>
      <c r="R61" s="160">
        <v>2</v>
      </c>
      <c r="S61" s="160">
        <v>3</v>
      </c>
      <c r="T61" s="164">
        <v>3</v>
      </c>
      <c r="U61" s="146">
        <v>3</v>
      </c>
      <c r="V61" s="160">
        <v>1</v>
      </c>
      <c r="W61" s="160">
        <v>2</v>
      </c>
      <c r="X61" s="160">
        <v>0</v>
      </c>
      <c r="Y61" s="56"/>
      <c r="Z61" s="72">
        <v>2</v>
      </c>
      <c r="AA61" s="148">
        <v>3</v>
      </c>
      <c r="AB61" s="148">
        <v>3</v>
      </c>
      <c r="AC61" s="171">
        <v>3</v>
      </c>
      <c r="AD61" s="72">
        <v>3</v>
      </c>
      <c r="AE61" s="148">
        <v>2</v>
      </c>
      <c r="AF61" s="148">
        <v>0</v>
      </c>
      <c r="AG61" s="171">
        <v>2</v>
      </c>
      <c r="AH61" s="72">
        <v>2</v>
      </c>
      <c r="AI61" s="148">
        <v>2</v>
      </c>
      <c r="AJ61" s="148">
        <v>2</v>
      </c>
      <c r="AK61" s="171">
        <v>1</v>
      </c>
      <c r="AL61" s="72">
        <v>3</v>
      </c>
      <c r="AM61" s="148">
        <v>2</v>
      </c>
      <c r="AN61" s="148">
        <v>2</v>
      </c>
      <c r="AO61" s="148">
        <v>2</v>
      </c>
      <c r="AP61" s="171">
        <v>1</v>
      </c>
      <c r="AQ61" s="72">
        <v>2</v>
      </c>
      <c r="AR61" s="148">
        <v>2</v>
      </c>
      <c r="AS61" s="148">
        <v>2</v>
      </c>
      <c r="AT61" s="171">
        <v>1</v>
      </c>
      <c r="AU61" s="72">
        <v>3</v>
      </c>
      <c r="AV61" s="160">
        <v>2</v>
      </c>
      <c r="AW61" s="368"/>
      <c r="AX61" s="148"/>
      <c r="AY61" s="171"/>
      <c r="AZ61" s="388">
        <f t="shared" si="5"/>
        <v>47</v>
      </c>
      <c r="BA61" s="338">
        <f t="shared" si="4"/>
        <v>93</v>
      </c>
    </row>
    <row r="62" spans="1:53" ht="20.25">
      <c r="A62" s="361">
        <v>29</v>
      </c>
      <c r="B62" s="393" t="s">
        <v>45</v>
      </c>
      <c r="C62" s="154">
        <v>94</v>
      </c>
      <c r="D62" s="160">
        <v>0</v>
      </c>
      <c r="E62" s="160">
        <v>0</v>
      </c>
      <c r="F62" s="160">
        <v>2</v>
      </c>
      <c r="G62" s="164">
        <v>2</v>
      </c>
      <c r="H62" s="160">
        <v>3</v>
      </c>
      <c r="I62" s="160">
        <v>3</v>
      </c>
      <c r="J62" s="160">
        <v>3</v>
      </c>
      <c r="K62" s="164">
        <v>2</v>
      </c>
      <c r="L62" s="160">
        <v>3</v>
      </c>
      <c r="M62" s="160">
        <v>3</v>
      </c>
      <c r="N62" s="160">
        <v>3</v>
      </c>
      <c r="O62" s="164">
        <v>2</v>
      </c>
      <c r="P62" s="160">
        <v>2</v>
      </c>
      <c r="Q62" s="160">
        <v>3</v>
      </c>
      <c r="R62" s="160">
        <v>2</v>
      </c>
      <c r="S62" s="160">
        <v>3</v>
      </c>
      <c r="T62" s="164">
        <v>3</v>
      </c>
      <c r="U62" s="146">
        <v>3</v>
      </c>
      <c r="V62" s="160">
        <v>1</v>
      </c>
      <c r="W62" s="160">
        <v>0</v>
      </c>
      <c r="X62" s="160">
        <v>0</v>
      </c>
      <c r="Y62" s="56"/>
      <c r="Z62" s="72">
        <v>2</v>
      </c>
      <c r="AA62" s="148">
        <v>4</v>
      </c>
      <c r="AB62" s="148">
        <v>3</v>
      </c>
      <c r="AC62" s="171">
        <v>3</v>
      </c>
      <c r="AD62" s="72">
        <v>3</v>
      </c>
      <c r="AE62" s="148">
        <v>1</v>
      </c>
      <c r="AF62" s="148">
        <v>0</v>
      </c>
      <c r="AG62" s="171">
        <v>1</v>
      </c>
      <c r="AH62" s="72">
        <v>2</v>
      </c>
      <c r="AI62" s="148">
        <v>2</v>
      </c>
      <c r="AJ62" s="148">
        <v>2</v>
      </c>
      <c r="AK62" s="171">
        <v>2</v>
      </c>
      <c r="AL62" s="72">
        <v>1</v>
      </c>
      <c r="AM62" s="148">
        <v>2</v>
      </c>
      <c r="AN62" s="148">
        <v>1</v>
      </c>
      <c r="AO62" s="148">
        <v>1</v>
      </c>
      <c r="AP62" s="171">
        <v>0</v>
      </c>
      <c r="AQ62" s="72">
        <v>2</v>
      </c>
      <c r="AR62" s="148">
        <v>2</v>
      </c>
      <c r="AS62" s="148">
        <v>2</v>
      </c>
      <c r="AT62" s="171">
        <v>1</v>
      </c>
      <c r="AU62" s="72">
        <v>0</v>
      </c>
      <c r="AV62" s="160">
        <v>2</v>
      </c>
      <c r="AW62" s="368"/>
      <c r="AX62" s="148"/>
      <c r="AY62" s="171"/>
      <c r="AZ62" s="388">
        <f t="shared" si="5"/>
        <v>39</v>
      </c>
      <c r="BA62" s="338">
        <f t="shared" si="4"/>
        <v>82</v>
      </c>
    </row>
    <row r="63" spans="1:53" ht="20.25">
      <c r="A63" s="361">
        <v>92</v>
      </c>
      <c r="B63" s="393" t="s">
        <v>75</v>
      </c>
      <c r="C63" s="154">
        <v>92</v>
      </c>
      <c r="D63" s="160">
        <v>0</v>
      </c>
      <c r="E63" s="160">
        <v>5</v>
      </c>
      <c r="F63" s="160">
        <v>2</v>
      </c>
      <c r="G63" s="164">
        <v>3</v>
      </c>
      <c r="H63" s="160">
        <v>3</v>
      </c>
      <c r="I63" s="160">
        <v>3</v>
      </c>
      <c r="J63" s="160">
        <v>3</v>
      </c>
      <c r="K63" s="164">
        <v>3</v>
      </c>
      <c r="L63" s="160">
        <v>3</v>
      </c>
      <c r="M63" s="160">
        <v>3</v>
      </c>
      <c r="N63" s="160">
        <v>3</v>
      </c>
      <c r="O63" s="164">
        <v>1</v>
      </c>
      <c r="P63" s="160">
        <v>3</v>
      </c>
      <c r="Q63" s="160">
        <v>3</v>
      </c>
      <c r="R63" s="160">
        <v>2</v>
      </c>
      <c r="S63" s="160">
        <v>3</v>
      </c>
      <c r="T63" s="164">
        <v>3</v>
      </c>
      <c r="U63" s="146">
        <v>3</v>
      </c>
      <c r="V63" s="160">
        <v>2</v>
      </c>
      <c r="W63" s="160">
        <v>2</v>
      </c>
      <c r="X63" s="160">
        <v>1</v>
      </c>
      <c r="Y63" s="56"/>
      <c r="Z63" s="72">
        <v>3</v>
      </c>
      <c r="AA63" s="148">
        <v>3</v>
      </c>
      <c r="AB63" s="148">
        <v>3</v>
      </c>
      <c r="AC63" s="171">
        <v>3</v>
      </c>
      <c r="AD63" s="72">
        <v>3</v>
      </c>
      <c r="AE63" s="148">
        <v>3</v>
      </c>
      <c r="AF63" s="148">
        <v>3</v>
      </c>
      <c r="AG63" s="171">
        <v>0</v>
      </c>
      <c r="AH63" s="72">
        <v>3</v>
      </c>
      <c r="AI63" s="148">
        <v>2</v>
      </c>
      <c r="AJ63" s="148">
        <v>3</v>
      </c>
      <c r="AK63" s="171">
        <v>3</v>
      </c>
      <c r="AL63" s="72">
        <v>3</v>
      </c>
      <c r="AM63" s="148">
        <v>3</v>
      </c>
      <c r="AN63" s="148">
        <v>2</v>
      </c>
      <c r="AO63" s="148">
        <v>2</v>
      </c>
      <c r="AP63" s="171">
        <v>1</v>
      </c>
      <c r="AQ63" s="72">
        <v>2</v>
      </c>
      <c r="AR63" s="148">
        <v>3</v>
      </c>
      <c r="AS63" s="148">
        <v>2</v>
      </c>
      <c r="AT63" s="171">
        <v>1</v>
      </c>
      <c r="AU63" s="72">
        <v>3</v>
      </c>
      <c r="AV63" s="160">
        <v>3</v>
      </c>
      <c r="AW63" s="368"/>
      <c r="AX63" s="148"/>
      <c r="AY63" s="171"/>
      <c r="AZ63" s="388">
        <f t="shared" si="5"/>
        <v>57</v>
      </c>
      <c r="BA63" s="539">
        <f t="shared" si="4"/>
        <v>111</v>
      </c>
    </row>
    <row r="64" spans="1:53" ht="20.25">
      <c r="A64" s="361">
        <v>11</v>
      </c>
      <c r="B64" s="393" t="s">
        <v>42</v>
      </c>
      <c r="C64" s="154">
        <v>90</v>
      </c>
      <c r="D64" s="160">
        <v>4</v>
      </c>
      <c r="E64" s="160">
        <v>2</v>
      </c>
      <c r="F64" s="160">
        <v>2</v>
      </c>
      <c r="G64" s="164">
        <v>0</v>
      </c>
      <c r="H64" s="160">
        <v>1</v>
      </c>
      <c r="I64" s="160">
        <v>3</v>
      </c>
      <c r="J64" s="160">
        <v>3</v>
      </c>
      <c r="K64" s="164">
        <v>0</v>
      </c>
      <c r="L64" s="160">
        <v>3</v>
      </c>
      <c r="M64" s="160">
        <v>3</v>
      </c>
      <c r="N64" s="160">
        <v>3</v>
      </c>
      <c r="O64" s="164">
        <v>2</v>
      </c>
      <c r="P64" s="160">
        <v>3</v>
      </c>
      <c r="Q64" s="160">
        <v>3</v>
      </c>
      <c r="R64" s="160">
        <v>2</v>
      </c>
      <c r="S64" s="160">
        <v>3</v>
      </c>
      <c r="T64" s="164">
        <v>3</v>
      </c>
      <c r="U64" s="146">
        <v>2</v>
      </c>
      <c r="V64" s="160">
        <v>1</v>
      </c>
      <c r="W64" s="160">
        <v>3</v>
      </c>
      <c r="X64" s="160">
        <v>0</v>
      </c>
      <c r="Y64" s="56"/>
      <c r="Z64" s="72">
        <v>2</v>
      </c>
      <c r="AA64" s="148">
        <v>3</v>
      </c>
      <c r="AB64" s="148">
        <v>2</v>
      </c>
      <c r="AC64" s="171">
        <v>3</v>
      </c>
      <c r="AD64" s="72">
        <v>3</v>
      </c>
      <c r="AE64" s="148">
        <v>2</v>
      </c>
      <c r="AF64" s="148">
        <v>2</v>
      </c>
      <c r="AG64" s="171">
        <v>2</v>
      </c>
      <c r="AH64" s="72">
        <v>3</v>
      </c>
      <c r="AI64" s="148">
        <v>2</v>
      </c>
      <c r="AJ64" s="148">
        <v>3</v>
      </c>
      <c r="AK64" s="171">
        <v>3</v>
      </c>
      <c r="AL64" s="72">
        <v>3</v>
      </c>
      <c r="AM64" s="148">
        <v>3</v>
      </c>
      <c r="AN64" s="148">
        <v>2</v>
      </c>
      <c r="AO64" s="148">
        <v>2</v>
      </c>
      <c r="AP64" s="171">
        <v>1</v>
      </c>
      <c r="AQ64" s="72">
        <v>2</v>
      </c>
      <c r="AR64" s="148">
        <v>3</v>
      </c>
      <c r="AS64" s="148">
        <v>3</v>
      </c>
      <c r="AT64" s="171">
        <v>1</v>
      </c>
      <c r="AU64" s="72">
        <v>3</v>
      </c>
      <c r="AV64" s="160">
        <v>3</v>
      </c>
      <c r="AW64" s="368"/>
      <c r="AX64" s="148"/>
      <c r="AY64" s="171"/>
      <c r="AZ64" s="388">
        <f t="shared" si="5"/>
        <v>56</v>
      </c>
      <c r="BA64" s="542">
        <f t="shared" si="4"/>
        <v>102</v>
      </c>
    </row>
    <row r="65" spans="1:53" ht="20.25">
      <c r="A65" s="361">
        <v>18</v>
      </c>
      <c r="B65" s="393" t="s">
        <v>76</v>
      </c>
      <c r="C65" s="154">
        <v>88</v>
      </c>
      <c r="D65" s="160">
        <v>0</v>
      </c>
      <c r="E65" s="160">
        <v>0</v>
      </c>
      <c r="F65" s="160">
        <v>0</v>
      </c>
      <c r="G65" s="164">
        <v>0</v>
      </c>
      <c r="H65" s="160">
        <v>0</v>
      </c>
      <c r="I65" s="160">
        <v>0</v>
      </c>
      <c r="J65" s="160">
        <v>0</v>
      </c>
      <c r="K65" s="164">
        <v>1</v>
      </c>
      <c r="L65" s="160">
        <v>1</v>
      </c>
      <c r="M65" s="160">
        <v>2</v>
      </c>
      <c r="N65" s="160">
        <v>2</v>
      </c>
      <c r="O65" s="164">
        <v>0</v>
      </c>
      <c r="P65" s="160">
        <v>2</v>
      </c>
      <c r="Q65" s="160">
        <v>2</v>
      </c>
      <c r="R65" s="160">
        <v>1</v>
      </c>
      <c r="S65" s="160">
        <v>2</v>
      </c>
      <c r="T65" s="164">
        <v>2</v>
      </c>
      <c r="U65" s="146">
        <v>2</v>
      </c>
      <c r="V65" s="160">
        <v>1</v>
      </c>
      <c r="W65" s="160">
        <v>0</v>
      </c>
      <c r="X65" s="160">
        <v>0</v>
      </c>
      <c r="Y65" s="56"/>
      <c r="Z65" s="72">
        <v>2</v>
      </c>
      <c r="AA65" s="148">
        <v>2</v>
      </c>
      <c r="AB65" s="148">
        <v>0</v>
      </c>
      <c r="AC65" s="171">
        <v>0</v>
      </c>
      <c r="AD65" s="72">
        <v>0</v>
      </c>
      <c r="AE65" s="148">
        <v>0</v>
      </c>
      <c r="AF65" s="148">
        <v>2</v>
      </c>
      <c r="AG65" s="171">
        <v>2</v>
      </c>
      <c r="AH65" s="72">
        <v>3</v>
      </c>
      <c r="AI65" s="148">
        <v>0</v>
      </c>
      <c r="AJ65" s="148">
        <v>2</v>
      </c>
      <c r="AK65" s="171">
        <v>2</v>
      </c>
      <c r="AL65" s="72">
        <v>0</v>
      </c>
      <c r="AM65" s="148">
        <v>1</v>
      </c>
      <c r="AN65" s="148">
        <v>2</v>
      </c>
      <c r="AO65" s="148">
        <v>1</v>
      </c>
      <c r="AP65" s="171">
        <v>2</v>
      </c>
      <c r="AQ65" s="72">
        <v>0</v>
      </c>
      <c r="AR65" s="148">
        <v>2</v>
      </c>
      <c r="AS65" s="148">
        <v>2</v>
      </c>
      <c r="AT65" s="171">
        <v>2</v>
      </c>
      <c r="AU65" s="72">
        <v>2</v>
      </c>
      <c r="AV65" s="160">
        <v>1</v>
      </c>
      <c r="AW65" s="368"/>
      <c r="AX65" s="148"/>
      <c r="AY65" s="171"/>
      <c r="AZ65" s="388">
        <f t="shared" si="5"/>
        <v>30</v>
      </c>
      <c r="BA65" s="338">
        <f t="shared" si="4"/>
        <v>48</v>
      </c>
    </row>
    <row r="66" spans="1:53" ht="20.25">
      <c r="A66" s="361">
        <v>8</v>
      </c>
      <c r="B66" s="393" t="s">
        <v>124</v>
      </c>
      <c r="C66" s="154">
        <v>88</v>
      </c>
      <c r="D66" s="160">
        <v>1</v>
      </c>
      <c r="E66" s="160">
        <v>1</v>
      </c>
      <c r="F66" s="160">
        <v>2</v>
      </c>
      <c r="G66" s="164">
        <v>2</v>
      </c>
      <c r="H66" s="160">
        <v>2</v>
      </c>
      <c r="I66" s="160">
        <v>3</v>
      </c>
      <c r="J66" s="160">
        <v>3</v>
      </c>
      <c r="K66" s="164">
        <v>2</v>
      </c>
      <c r="L66" s="160">
        <v>3</v>
      </c>
      <c r="M66" s="160">
        <v>2</v>
      </c>
      <c r="N66" s="160">
        <v>2</v>
      </c>
      <c r="O66" s="164">
        <v>1</v>
      </c>
      <c r="P66" s="160">
        <v>3</v>
      </c>
      <c r="Q66" s="160">
        <v>2</v>
      </c>
      <c r="R66" s="160">
        <v>2</v>
      </c>
      <c r="S66" s="160">
        <v>3</v>
      </c>
      <c r="T66" s="164">
        <v>3</v>
      </c>
      <c r="U66" s="146">
        <v>2</v>
      </c>
      <c r="V66" s="160">
        <v>1</v>
      </c>
      <c r="W66" s="160">
        <v>3</v>
      </c>
      <c r="X66" s="160">
        <v>1</v>
      </c>
      <c r="Y66" s="56"/>
      <c r="Z66" s="72">
        <v>2</v>
      </c>
      <c r="AA66" s="148">
        <v>2</v>
      </c>
      <c r="AB66" s="148">
        <v>1</v>
      </c>
      <c r="AC66" s="171">
        <v>3</v>
      </c>
      <c r="AD66" s="72">
        <v>2</v>
      </c>
      <c r="AE66" s="148">
        <v>3</v>
      </c>
      <c r="AF66" s="148">
        <v>2</v>
      </c>
      <c r="AG66" s="171">
        <v>2</v>
      </c>
      <c r="AH66" s="72">
        <v>3</v>
      </c>
      <c r="AI66" s="148">
        <v>1</v>
      </c>
      <c r="AJ66" s="148">
        <v>2</v>
      </c>
      <c r="AK66" s="171">
        <v>0</v>
      </c>
      <c r="AL66" s="72">
        <v>2</v>
      </c>
      <c r="AM66" s="148">
        <v>3</v>
      </c>
      <c r="AN66" s="148">
        <v>2</v>
      </c>
      <c r="AO66" s="148">
        <v>1</v>
      </c>
      <c r="AP66" s="171">
        <v>3</v>
      </c>
      <c r="AQ66" s="72">
        <v>2</v>
      </c>
      <c r="AR66" s="148">
        <v>3</v>
      </c>
      <c r="AS66" s="148">
        <v>2</v>
      </c>
      <c r="AT66" s="171">
        <v>0</v>
      </c>
      <c r="AU66" s="72">
        <v>2</v>
      </c>
      <c r="AV66" s="160">
        <v>2</v>
      </c>
      <c r="AW66" s="368"/>
      <c r="AX66" s="148"/>
      <c r="AY66" s="171"/>
      <c r="AZ66" s="388">
        <f t="shared" si="5"/>
        <v>45</v>
      </c>
      <c r="BA66" s="338">
        <f t="shared" si="4"/>
        <v>89</v>
      </c>
    </row>
    <row r="67" spans="1:53" ht="21" thickBot="1">
      <c r="A67" s="369">
        <v>2</v>
      </c>
      <c r="B67" s="394" t="s">
        <v>113</v>
      </c>
      <c r="C67" s="346">
        <v>93</v>
      </c>
      <c r="D67" s="161">
        <v>4</v>
      </c>
      <c r="E67" s="161">
        <v>2</v>
      </c>
      <c r="F67" s="161">
        <v>2</v>
      </c>
      <c r="G67" s="162">
        <v>3</v>
      </c>
      <c r="H67" s="161">
        <v>3</v>
      </c>
      <c r="I67" s="161">
        <v>3</v>
      </c>
      <c r="J67" s="161">
        <v>1</v>
      </c>
      <c r="K67" s="162">
        <v>3</v>
      </c>
      <c r="L67" s="161">
        <v>3</v>
      </c>
      <c r="M67" s="161">
        <v>2</v>
      </c>
      <c r="N67" s="161">
        <v>0</v>
      </c>
      <c r="O67" s="162">
        <v>2</v>
      </c>
      <c r="P67" s="161">
        <v>3</v>
      </c>
      <c r="Q67" s="161">
        <v>2</v>
      </c>
      <c r="R67" s="161">
        <v>2</v>
      </c>
      <c r="S67" s="161">
        <v>3</v>
      </c>
      <c r="T67" s="162">
        <v>2</v>
      </c>
      <c r="U67" s="149">
        <v>2</v>
      </c>
      <c r="V67" s="161">
        <v>2</v>
      </c>
      <c r="W67" s="161">
        <v>2</v>
      </c>
      <c r="X67" s="161">
        <v>1</v>
      </c>
      <c r="Y67" s="395"/>
      <c r="Z67" s="72">
        <v>2</v>
      </c>
      <c r="AA67" s="148">
        <v>2</v>
      </c>
      <c r="AB67" s="148">
        <v>0</v>
      </c>
      <c r="AC67" s="171">
        <v>1</v>
      </c>
      <c r="AD67" s="72">
        <v>3</v>
      </c>
      <c r="AE67" s="148">
        <v>3</v>
      </c>
      <c r="AF67" s="148">
        <v>3</v>
      </c>
      <c r="AG67" s="171">
        <v>2</v>
      </c>
      <c r="AH67" s="72">
        <v>2</v>
      </c>
      <c r="AI67" s="148">
        <v>2</v>
      </c>
      <c r="AJ67" s="148">
        <v>2</v>
      </c>
      <c r="AK67" s="171">
        <v>0</v>
      </c>
      <c r="AL67" s="72">
        <v>2</v>
      </c>
      <c r="AM67" s="148">
        <v>3</v>
      </c>
      <c r="AN67" s="148">
        <v>2</v>
      </c>
      <c r="AO67" s="148">
        <v>2</v>
      </c>
      <c r="AP67" s="171">
        <v>2</v>
      </c>
      <c r="AQ67" s="72">
        <v>2</v>
      </c>
      <c r="AR67" s="148">
        <v>3</v>
      </c>
      <c r="AS67" s="148">
        <v>0</v>
      </c>
      <c r="AT67" s="171">
        <v>2</v>
      </c>
      <c r="AU67" s="72">
        <v>3</v>
      </c>
      <c r="AV67" s="160">
        <v>0</v>
      </c>
      <c r="AW67" s="368"/>
      <c r="AX67" s="148"/>
      <c r="AY67" s="171"/>
      <c r="AZ67" s="388">
        <f t="shared" si="5"/>
        <v>43</v>
      </c>
      <c r="BA67" s="339">
        <f t="shared" si="4"/>
        <v>90</v>
      </c>
    </row>
    <row r="68" spans="1:53" ht="20.25">
      <c r="A68" s="380">
        <v>24</v>
      </c>
      <c r="B68" s="381" t="s">
        <v>77</v>
      </c>
      <c r="C68" s="382"/>
      <c r="D68" s="383">
        <v>4</v>
      </c>
      <c r="E68" s="383">
        <v>6</v>
      </c>
      <c r="F68" s="383">
        <v>2</v>
      </c>
      <c r="G68" s="182">
        <v>3</v>
      </c>
      <c r="H68" s="383">
        <v>7</v>
      </c>
      <c r="I68" s="383">
        <v>7</v>
      </c>
      <c r="J68" s="383">
        <v>7</v>
      </c>
      <c r="K68" s="182">
        <v>7</v>
      </c>
      <c r="L68" s="383">
        <v>7</v>
      </c>
      <c r="M68" s="383">
        <v>7</v>
      </c>
      <c r="N68" s="383">
        <v>7</v>
      </c>
      <c r="O68" s="182">
        <v>7</v>
      </c>
      <c r="P68" s="383">
        <v>7</v>
      </c>
      <c r="Q68" s="383">
        <v>7</v>
      </c>
      <c r="R68" s="383">
        <v>6</v>
      </c>
      <c r="S68" s="383">
        <v>7</v>
      </c>
      <c r="T68" s="182">
        <v>7</v>
      </c>
      <c r="U68" s="384">
        <v>7</v>
      </c>
      <c r="V68" s="383">
        <v>6</v>
      </c>
      <c r="W68" s="383">
        <v>7</v>
      </c>
      <c r="X68" s="383">
        <v>1</v>
      </c>
      <c r="Y68" s="396"/>
      <c r="Z68" s="72">
        <v>7</v>
      </c>
      <c r="AA68" s="148">
        <v>6</v>
      </c>
      <c r="AB68" s="148">
        <v>7</v>
      </c>
      <c r="AC68" s="171">
        <v>7</v>
      </c>
      <c r="AD68" s="72">
        <v>7</v>
      </c>
      <c r="AE68" s="148">
        <v>7</v>
      </c>
      <c r="AF68" s="148">
        <v>7</v>
      </c>
      <c r="AG68" s="171">
        <v>5</v>
      </c>
      <c r="AH68" s="72">
        <v>6</v>
      </c>
      <c r="AI68" s="148">
        <v>4</v>
      </c>
      <c r="AJ68" s="148">
        <v>7</v>
      </c>
      <c r="AK68" s="171">
        <v>7</v>
      </c>
      <c r="AL68" s="72">
        <v>7</v>
      </c>
      <c r="AM68" s="148">
        <v>7</v>
      </c>
      <c r="AN68" s="148">
        <v>7</v>
      </c>
      <c r="AO68" s="148">
        <v>5</v>
      </c>
      <c r="AP68" s="171">
        <v>5</v>
      </c>
      <c r="AQ68" s="72">
        <v>4</v>
      </c>
      <c r="AR68" s="148">
        <v>7</v>
      </c>
      <c r="AS68" s="148">
        <v>7</v>
      </c>
      <c r="AT68" s="171">
        <v>2</v>
      </c>
      <c r="AU68" s="72">
        <v>6</v>
      </c>
      <c r="AV68" s="160">
        <v>7</v>
      </c>
      <c r="AW68" s="368"/>
      <c r="AX68" s="148"/>
      <c r="AY68" s="171"/>
      <c r="AZ68" s="338">
        <f t="shared" si="5"/>
        <v>141</v>
      </c>
      <c r="BA68" s="341">
        <f t="shared" si="4"/>
        <v>267</v>
      </c>
    </row>
    <row r="69" spans="1:53" ht="20.25">
      <c r="A69" s="385"/>
      <c r="B69" s="386" t="s">
        <v>173</v>
      </c>
      <c r="C69" s="345"/>
      <c r="D69" s="180"/>
      <c r="E69" s="180"/>
      <c r="F69" s="180"/>
      <c r="G69" s="387"/>
      <c r="H69" s="180">
        <v>3</v>
      </c>
      <c r="I69" s="180">
        <v>2</v>
      </c>
      <c r="J69" s="180">
        <v>3</v>
      </c>
      <c r="K69" s="387">
        <v>3</v>
      </c>
      <c r="L69" s="180">
        <v>3</v>
      </c>
      <c r="M69" s="180">
        <v>3</v>
      </c>
      <c r="N69" s="180">
        <v>3</v>
      </c>
      <c r="O69" s="387">
        <v>2</v>
      </c>
      <c r="P69" s="180">
        <v>3</v>
      </c>
      <c r="Q69" s="180"/>
      <c r="R69" s="180"/>
      <c r="S69" s="180">
        <v>2</v>
      </c>
      <c r="T69" s="387">
        <v>2</v>
      </c>
      <c r="U69" s="179">
        <v>2</v>
      </c>
      <c r="V69" s="180">
        <v>3</v>
      </c>
      <c r="W69" s="180">
        <v>2</v>
      </c>
      <c r="X69" s="180"/>
      <c r="Y69" s="90"/>
      <c r="Z69" s="72">
        <v>3</v>
      </c>
      <c r="AA69" s="148">
        <v>3</v>
      </c>
      <c r="AB69" s="148">
        <v>1</v>
      </c>
      <c r="AC69" s="171">
        <v>3</v>
      </c>
      <c r="AD69" s="72">
        <v>2</v>
      </c>
      <c r="AE69" s="148">
        <v>2</v>
      </c>
      <c r="AF69" s="148">
        <v>2</v>
      </c>
      <c r="AG69" s="171">
        <v>1</v>
      </c>
      <c r="AH69" s="72">
        <v>3</v>
      </c>
      <c r="AI69" s="148">
        <v>2</v>
      </c>
      <c r="AJ69" s="148">
        <v>3</v>
      </c>
      <c r="AK69" s="171">
        <v>3</v>
      </c>
      <c r="AL69" s="72">
        <v>3</v>
      </c>
      <c r="AM69" s="148">
        <v>2</v>
      </c>
      <c r="AN69" s="148">
        <v>2</v>
      </c>
      <c r="AO69" s="148">
        <v>2</v>
      </c>
      <c r="AP69" s="171">
        <v>2</v>
      </c>
      <c r="AQ69" s="72">
        <v>2</v>
      </c>
      <c r="AR69" s="148">
        <v>3</v>
      </c>
      <c r="AS69" s="148">
        <v>2</v>
      </c>
      <c r="AT69" s="171">
        <v>1</v>
      </c>
      <c r="AU69" s="72">
        <v>2</v>
      </c>
      <c r="AV69" s="160">
        <v>1</v>
      </c>
      <c r="AW69" s="368"/>
      <c r="AX69" s="148"/>
      <c r="AY69" s="171"/>
      <c r="AZ69" s="338">
        <f t="shared" si="5"/>
        <v>50</v>
      </c>
      <c r="BA69" s="388">
        <f t="shared" si="4"/>
        <v>86</v>
      </c>
    </row>
    <row r="70" spans="1:53" ht="21" thickBot="1">
      <c r="A70" s="361"/>
      <c r="B70" s="362"/>
      <c r="C70" s="346"/>
      <c r="D70" s="161"/>
      <c r="E70" s="161"/>
      <c r="F70" s="161"/>
      <c r="G70" s="162"/>
      <c r="H70" s="161"/>
      <c r="I70" s="161"/>
      <c r="J70" s="161"/>
      <c r="K70" s="162"/>
      <c r="L70" s="161"/>
      <c r="M70" s="161"/>
      <c r="N70" s="161"/>
      <c r="O70" s="162"/>
      <c r="P70" s="161"/>
      <c r="Q70" s="161"/>
      <c r="R70" s="161"/>
      <c r="S70" s="161"/>
      <c r="T70" s="162"/>
      <c r="U70" s="149"/>
      <c r="V70" s="161"/>
      <c r="W70" s="161"/>
      <c r="X70" s="161"/>
      <c r="Y70" s="395"/>
      <c r="Z70" s="172"/>
      <c r="AA70" s="370"/>
      <c r="AB70" s="370"/>
      <c r="AC70" s="73"/>
      <c r="AD70" s="172"/>
      <c r="AE70" s="370"/>
      <c r="AF70" s="370"/>
      <c r="AG70" s="73"/>
      <c r="AH70" s="172"/>
      <c r="AI70" s="370"/>
      <c r="AJ70" s="370"/>
      <c r="AK70" s="73"/>
      <c r="AL70" s="172"/>
      <c r="AM70" s="370"/>
      <c r="AN70" s="370"/>
      <c r="AO70" s="370"/>
      <c r="AP70" s="73"/>
      <c r="AQ70" s="172"/>
      <c r="AR70" s="370"/>
      <c r="AS70" s="370"/>
      <c r="AT70" s="73"/>
      <c r="AU70" s="172"/>
      <c r="AV70" s="161"/>
      <c r="AW70" s="371"/>
      <c r="AX70" s="370"/>
      <c r="AY70" s="73"/>
      <c r="AZ70" s="235"/>
      <c r="BA70" s="235"/>
    </row>
    <row r="72" spans="52:53" ht="20.25">
      <c r="AZ72" s="101">
        <f>AVERAGE(AZ51:AZ67)</f>
        <v>41.88235294117647</v>
      </c>
      <c r="BA72" s="101">
        <f>AVERAGE(BA51:BA67)</f>
        <v>82.82352941176471</v>
      </c>
    </row>
  </sheetData>
  <mergeCells count="11">
    <mergeCell ref="U1:Y1"/>
    <mergeCell ref="Z1:AC1"/>
    <mergeCell ref="D1:G1"/>
    <mergeCell ref="H1:K1"/>
    <mergeCell ref="L1:O1"/>
    <mergeCell ref="P1:S1"/>
    <mergeCell ref="AU1:AY1"/>
    <mergeCell ref="AD1:AG1"/>
    <mergeCell ref="AH1:AK1"/>
    <mergeCell ref="AL1:AP1"/>
    <mergeCell ref="AQ1:AT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70"/>
  <sheetViews>
    <sheetView zoomScale="75" zoomScaleNormal="75" workbookViewId="0" topLeftCell="B1">
      <selection activeCell="BC19" sqref="BC19"/>
    </sheetView>
  </sheetViews>
  <sheetFormatPr defaultColWidth="9.00390625" defaultRowHeight="14.25"/>
  <cols>
    <col min="1" max="1" width="4.625" style="389" bestFit="1" customWidth="1"/>
    <col min="2" max="2" width="30.375" style="390" bestFit="1" customWidth="1"/>
    <col min="3" max="3" width="4.50390625" style="151" customWidth="1"/>
    <col min="4" max="6" width="5.50390625" style="150" hidden="1" customWidth="1"/>
    <col min="7" max="7" width="5.375" style="150" hidden="1" customWidth="1"/>
    <col min="8" max="10" width="5.50390625" style="150" hidden="1" customWidth="1"/>
    <col min="11" max="11" width="5.375" style="150" hidden="1" customWidth="1"/>
    <col min="12" max="21" width="5.50390625" style="150" hidden="1" customWidth="1"/>
    <col min="22" max="24" width="5.375" style="150" hidden="1" customWidth="1"/>
    <col min="25" max="25" width="5.625" style="150" hidden="1" customWidth="1"/>
    <col min="26" max="29" width="5.25390625" style="35" customWidth="1"/>
    <col min="30" max="30" width="5.375" style="35" customWidth="1"/>
    <col min="31" max="34" width="5.25390625" style="35" customWidth="1"/>
    <col min="35" max="35" width="4.00390625" style="35" customWidth="1"/>
    <col min="36" max="36" width="5.25390625" style="35" customWidth="1"/>
    <col min="37" max="43" width="5.125" style="35" customWidth="1"/>
    <col min="44" max="44" width="6.00390625" style="35" customWidth="1"/>
    <col min="45" max="46" width="5.125" style="35" customWidth="1"/>
    <col min="47" max="47" width="5.875" style="35" customWidth="1"/>
    <col min="48" max="48" width="5.125" style="150" customWidth="1"/>
    <col min="49" max="49" width="5.125" style="390" customWidth="1"/>
    <col min="50" max="52" width="5.125" style="35" customWidth="1"/>
    <col min="53" max="53" width="6.375" style="101" customWidth="1"/>
    <col min="54" max="54" width="11.50390625" style="131" customWidth="1"/>
    <col min="55" max="57" width="9.00390625" style="131" customWidth="1"/>
    <col min="58" max="58" width="10.25390625" style="131" bestFit="1" customWidth="1"/>
    <col min="59" max="16384" width="9.00390625" style="131" customWidth="1"/>
  </cols>
  <sheetData>
    <row r="1" spans="1:53" s="132" customFormat="1" ht="16.5" thickBot="1">
      <c r="A1" s="130"/>
      <c r="B1" s="135" t="s">
        <v>0</v>
      </c>
      <c r="C1" s="130"/>
      <c r="D1" s="591" t="s">
        <v>138</v>
      </c>
      <c r="E1" s="591"/>
      <c r="F1" s="591"/>
      <c r="G1" s="592"/>
      <c r="H1" s="591" t="s">
        <v>67</v>
      </c>
      <c r="I1" s="591"/>
      <c r="J1" s="591"/>
      <c r="K1" s="592"/>
      <c r="L1" s="593" t="s">
        <v>68</v>
      </c>
      <c r="M1" s="593"/>
      <c r="N1" s="593"/>
      <c r="O1" s="594"/>
      <c r="P1" s="585" t="s">
        <v>69</v>
      </c>
      <c r="Q1" s="585"/>
      <c r="R1" s="585"/>
      <c r="S1" s="585"/>
      <c r="T1" s="134"/>
      <c r="U1" s="588" t="s">
        <v>70</v>
      </c>
      <c r="V1" s="589"/>
      <c r="W1" s="589"/>
      <c r="X1" s="589"/>
      <c r="Y1" s="590"/>
      <c r="Z1" s="585" t="s">
        <v>71</v>
      </c>
      <c r="AA1" s="585"/>
      <c r="AB1" s="585"/>
      <c r="AC1" s="587"/>
      <c r="AD1" s="585" t="s">
        <v>183</v>
      </c>
      <c r="AE1" s="587"/>
      <c r="AF1" s="587"/>
      <c r="AG1" s="587"/>
      <c r="AH1" s="585" t="s">
        <v>184</v>
      </c>
      <c r="AI1" s="587"/>
      <c r="AJ1" s="587"/>
      <c r="AK1" s="587"/>
      <c r="AL1" s="585" t="s">
        <v>185</v>
      </c>
      <c r="AM1" s="586"/>
      <c r="AN1" s="586"/>
      <c r="AO1" s="586"/>
      <c r="AP1" s="586"/>
      <c r="AQ1" s="585" t="s">
        <v>186</v>
      </c>
      <c r="AR1" s="586"/>
      <c r="AS1" s="586"/>
      <c r="AT1" s="586"/>
      <c r="AU1" s="585" t="s">
        <v>187</v>
      </c>
      <c r="AV1" s="586"/>
      <c r="AW1" s="586"/>
      <c r="AX1" s="586"/>
      <c r="AY1" s="586"/>
      <c r="AZ1" s="557"/>
      <c r="BA1" s="190"/>
    </row>
    <row r="2" spans="1:53" s="217" customFormat="1" ht="13.5" thickBot="1">
      <c r="A2" s="2"/>
      <c r="B2" s="4"/>
      <c r="C2" s="343"/>
      <c r="D2" s="356" t="s">
        <v>139</v>
      </c>
      <c r="E2" s="356" t="s">
        <v>140</v>
      </c>
      <c r="F2" s="356" t="s">
        <v>141</v>
      </c>
      <c r="G2" s="357">
        <v>35</v>
      </c>
      <c r="H2" s="356">
        <v>36</v>
      </c>
      <c r="I2" s="356">
        <v>37</v>
      </c>
      <c r="J2" s="356">
        <v>38</v>
      </c>
      <c r="K2" s="357">
        <v>39</v>
      </c>
      <c r="L2" s="356">
        <v>40</v>
      </c>
      <c r="M2" s="356">
        <v>41</v>
      </c>
      <c r="N2" s="356">
        <v>42</v>
      </c>
      <c r="O2" s="357">
        <v>43</v>
      </c>
      <c r="P2" s="356">
        <v>44</v>
      </c>
      <c r="Q2" s="356">
        <v>45</v>
      </c>
      <c r="R2" s="356">
        <v>46</v>
      </c>
      <c r="S2" s="356">
        <v>47</v>
      </c>
      <c r="T2" s="357">
        <v>48</v>
      </c>
      <c r="U2" s="106">
        <v>49</v>
      </c>
      <c r="V2" s="358">
        <v>50</v>
      </c>
      <c r="W2" s="358">
        <v>51</v>
      </c>
      <c r="X2" s="359">
        <v>52</v>
      </c>
      <c r="Y2" s="359">
        <v>53</v>
      </c>
      <c r="Z2" s="358">
        <v>2</v>
      </c>
      <c r="AA2" s="358">
        <v>3</v>
      </c>
      <c r="AB2" s="358">
        <v>4</v>
      </c>
      <c r="AC2" s="358">
        <v>5</v>
      </c>
      <c r="AD2" s="358">
        <v>6</v>
      </c>
      <c r="AE2" s="358">
        <v>7</v>
      </c>
      <c r="AF2" s="358">
        <v>8</v>
      </c>
      <c r="AG2" s="358">
        <v>9</v>
      </c>
      <c r="AH2" s="358">
        <v>10</v>
      </c>
      <c r="AI2" s="358">
        <v>11</v>
      </c>
      <c r="AJ2" s="358">
        <v>12</v>
      </c>
      <c r="AK2" s="358">
        <v>13</v>
      </c>
      <c r="AL2" s="358">
        <v>14</v>
      </c>
      <c r="AM2" s="358">
        <v>15</v>
      </c>
      <c r="AN2" s="358">
        <v>16</v>
      </c>
      <c r="AO2" s="358">
        <v>17</v>
      </c>
      <c r="AP2" s="358">
        <v>18</v>
      </c>
      <c r="AQ2" s="358">
        <v>19</v>
      </c>
      <c r="AR2" s="358">
        <v>20</v>
      </c>
      <c r="AS2" s="358">
        <v>21</v>
      </c>
      <c r="AT2" s="358">
        <v>22</v>
      </c>
      <c r="AU2" s="358">
        <v>23</v>
      </c>
      <c r="AV2" s="358">
        <v>24</v>
      </c>
      <c r="AW2" s="358">
        <v>25</v>
      </c>
      <c r="AX2" s="358">
        <v>26</v>
      </c>
      <c r="AY2" s="358">
        <v>27</v>
      </c>
      <c r="AZ2" s="418"/>
      <c r="BA2" s="360"/>
    </row>
    <row r="3" spans="1:54" ht="20.25">
      <c r="A3" s="361">
        <v>15</v>
      </c>
      <c r="B3" s="393" t="s">
        <v>11</v>
      </c>
      <c r="C3" s="344">
        <v>85</v>
      </c>
      <c r="D3" s="363">
        <v>4</v>
      </c>
      <c r="E3" s="363">
        <v>2</v>
      </c>
      <c r="F3" s="363">
        <v>2</v>
      </c>
      <c r="G3" s="364">
        <v>3</v>
      </c>
      <c r="H3" s="363">
        <v>4</v>
      </c>
      <c r="I3" s="363">
        <v>4</v>
      </c>
      <c r="J3" s="363">
        <v>4</v>
      </c>
      <c r="K3" s="364">
        <v>4</v>
      </c>
      <c r="L3" s="363">
        <v>4</v>
      </c>
      <c r="M3" s="363">
        <v>4</v>
      </c>
      <c r="N3" s="363">
        <v>5</v>
      </c>
      <c r="O3" s="364">
        <v>2</v>
      </c>
      <c r="P3" s="363">
        <v>5</v>
      </c>
      <c r="Q3" s="363">
        <v>5</v>
      </c>
      <c r="R3" s="363">
        <v>2</v>
      </c>
      <c r="S3" s="363">
        <v>5</v>
      </c>
      <c r="T3" s="364">
        <v>5</v>
      </c>
      <c r="U3" s="157">
        <v>5</v>
      </c>
      <c r="V3" s="158">
        <v>4</v>
      </c>
      <c r="W3" s="158">
        <v>5</v>
      </c>
      <c r="X3" s="158">
        <v>1</v>
      </c>
      <c r="Y3" s="159"/>
      <c r="Z3" s="211">
        <v>2</v>
      </c>
      <c r="AA3" s="397">
        <v>4</v>
      </c>
      <c r="AB3" s="397">
        <v>3</v>
      </c>
      <c r="AC3" s="210">
        <v>5</v>
      </c>
      <c r="AD3" s="211">
        <v>5</v>
      </c>
      <c r="AE3" s="397">
        <v>1</v>
      </c>
      <c r="AF3" s="397">
        <v>3</v>
      </c>
      <c r="AG3" s="210">
        <v>2</v>
      </c>
      <c r="AH3" s="211">
        <v>4</v>
      </c>
      <c r="AI3" s="397">
        <v>2</v>
      </c>
      <c r="AJ3" s="397">
        <v>3</v>
      </c>
      <c r="AK3" s="210">
        <v>4</v>
      </c>
      <c r="AL3" s="211">
        <v>4</v>
      </c>
      <c r="AM3" s="397">
        <v>3</v>
      </c>
      <c r="AN3" s="397">
        <v>3</v>
      </c>
      <c r="AO3" s="397">
        <v>2</v>
      </c>
      <c r="AP3" s="210">
        <v>1</v>
      </c>
      <c r="AQ3" s="211">
        <v>2</v>
      </c>
      <c r="AR3" s="397">
        <v>3</v>
      </c>
      <c r="AS3" s="397">
        <v>3</v>
      </c>
      <c r="AT3" s="210">
        <v>1</v>
      </c>
      <c r="AU3" s="211">
        <v>3</v>
      </c>
      <c r="AV3" s="363">
        <v>3</v>
      </c>
      <c r="AW3" s="398"/>
      <c r="AX3" s="397"/>
      <c r="AY3" s="210"/>
      <c r="AZ3" s="553">
        <f aca="true" t="shared" si="0" ref="AZ3:AZ34">SUM(Z3:AY3)</f>
        <v>66</v>
      </c>
      <c r="BA3" s="548">
        <f aca="true" t="shared" si="1" ref="BA3:BA34">SUM(D3:AY3)</f>
        <v>145</v>
      </c>
      <c r="BB3" s="131" t="s">
        <v>218</v>
      </c>
    </row>
    <row r="4" spans="1:54" ht="20.25">
      <c r="A4" s="361">
        <v>45</v>
      </c>
      <c r="B4" s="362" t="s">
        <v>53</v>
      </c>
      <c r="C4" s="154">
        <v>95</v>
      </c>
      <c r="D4" s="160">
        <v>0</v>
      </c>
      <c r="E4" s="160">
        <v>0</v>
      </c>
      <c r="F4" s="160">
        <v>2</v>
      </c>
      <c r="G4" s="164">
        <v>1</v>
      </c>
      <c r="H4" s="160">
        <v>3</v>
      </c>
      <c r="I4" s="160">
        <v>4</v>
      </c>
      <c r="J4" s="160">
        <v>4</v>
      </c>
      <c r="K4" s="164">
        <v>4</v>
      </c>
      <c r="L4" s="160">
        <v>4</v>
      </c>
      <c r="M4" s="160">
        <v>3</v>
      </c>
      <c r="N4" s="160">
        <v>4</v>
      </c>
      <c r="O4" s="164">
        <v>2</v>
      </c>
      <c r="P4" s="160">
        <v>4</v>
      </c>
      <c r="Q4" s="160">
        <v>4</v>
      </c>
      <c r="R4" s="160">
        <v>3</v>
      </c>
      <c r="S4" s="160">
        <v>4</v>
      </c>
      <c r="T4" s="164">
        <v>4</v>
      </c>
      <c r="U4" s="146">
        <v>4</v>
      </c>
      <c r="V4" s="160">
        <v>1</v>
      </c>
      <c r="W4" s="160">
        <v>4</v>
      </c>
      <c r="X4" s="160">
        <v>1</v>
      </c>
      <c r="Y4" s="56"/>
      <c r="Z4" s="72">
        <v>3</v>
      </c>
      <c r="AA4" s="148">
        <v>4</v>
      </c>
      <c r="AB4" s="148">
        <v>4</v>
      </c>
      <c r="AC4" s="171">
        <v>4</v>
      </c>
      <c r="AD4" s="72">
        <v>4</v>
      </c>
      <c r="AE4" s="148">
        <v>3</v>
      </c>
      <c r="AF4" s="148">
        <v>3</v>
      </c>
      <c r="AG4" s="171">
        <v>3</v>
      </c>
      <c r="AH4" s="72">
        <v>2</v>
      </c>
      <c r="AI4" s="148">
        <v>2</v>
      </c>
      <c r="AJ4" s="148">
        <v>4</v>
      </c>
      <c r="AK4" s="171">
        <v>4</v>
      </c>
      <c r="AL4" s="72">
        <v>3</v>
      </c>
      <c r="AM4" s="148">
        <v>2</v>
      </c>
      <c r="AN4" s="148">
        <v>3</v>
      </c>
      <c r="AO4" s="148">
        <v>0</v>
      </c>
      <c r="AP4" s="171">
        <v>1</v>
      </c>
      <c r="AQ4" s="72">
        <v>1</v>
      </c>
      <c r="AR4" s="148">
        <v>3</v>
      </c>
      <c r="AS4" s="148">
        <v>3</v>
      </c>
      <c r="AT4" s="171">
        <v>1</v>
      </c>
      <c r="AU4" s="72">
        <v>4</v>
      </c>
      <c r="AV4" s="160">
        <v>3</v>
      </c>
      <c r="AW4" s="368"/>
      <c r="AX4" s="148"/>
      <c r="AY4" s="171"/>
      <c r="AZ4" s="553">
        <f t="shared" si="0"/>
        <v>64</v>
      </c>
      <c r="BA4" s="537">
        <f t="shared" si="1"/>
        <v>124</v>
      </c>
      <c r="BB4" s="131" t="s">
        <v>219</v>
      </c>
    </row>
    <row r="5" spans="1:54" ht="20.25">
      <c r="A5" s="361">
        <v>56</v>
      </c>
      <c r="B5" s="362" t="s">
        <v>72</v>
      </c>
      <c r="C5" s="154">
        <v>95</v>
      </c>
      <c r="D5" s="160">
        <v>0</v>
      </c>
      <c r="E5" s="160">
        <v>0</v>
      </c>
      <c r="F5" s="160">
        <v>0</v>
      </c>
      <c r="G5" s="164">
        <v>1</v>
      </c>
      <c r="H5" s="160">
        <v>4</v>
      </c>
      <c r="I5" s="160">
        <v>0</v>
      </c>
      <c r="J5" s="160">
        <v>1</v>
      </c>
      <c r="K5" s="164">
        <v>3</v>
      </c>
      <c r="L5" s="160">
        <v>1</v>
      </c>
      <c r="M5" s="160">
        <v>4</v>
      </c>
      <c r="N5" s="160">
        <v>4</v>
      </c>
      <c r="O5" s="164">
        <v>2</v>
      </c>
      <c r="P5" s="160">
        <v>2</v>
      </c>
      <c r="Q5" s="160">
        <v>2</v>
      </c>
      <c r="R5" s="160">
        <v>2</v>
      </c>
      <c r="S5" s="160">
        <v>4</v>
      </c>
      <c r="T5" s="164">
        <v>4</v>
      </c>
      <c r="U5" s="146">
        <v>4</v>
      </c>
      <c r="V5" s="160">
        <v>3</v>
      </c>
      <c r="W5" s="160">
        <v>4</v>
      </c>
      <c r="X5" s="160">
        <v>1</v>
      </c>
      <c r="Y5" s="56"/>
      <c r="Z5" s="72">
        <v>4</v>
      </c>
      <c r="AA5" s="148">
        <v>4</v>
      </c>
      <c r="AB5" s="148">
        <v>4</v>
      </c>
      <c r="AC5" s="171">
        <v>1</v>
      </c>
      <c r="AD5" s="72">
        <v>4</v>
      </c>
      <c r="AE5" s="148">
        <v>4</v>
      </c>
      <c r="AF5" s="148">
        <v>4</v>
      </c>
      <c r="AG5" s="171">
        <v>4</v>
      </c>
      <c r="AH5" s="72">
        <v>4</v>
      </c>
      <c r="AI5" s="148">
        <v>2</v>
      </c>
      <c r="AJ5" s="148">
        <v>5</v>
      </c>
      <c r="AK5" s="171">
        <v>4</v>
      </c>
      <c r="AL5" s="72">
        <v>3</v>
      </c>
      <c r="AM5" s="148">
        <v>4</v>
      </c>
      <c r="AN5" s="148">
        <v>4</v>
      </c>
      <c r="AO5" s="148">
        <v>3</v>
      </c>
      <c r="AP5" s="171">
        <v>3</v>
      </c>
      <c r="AQ5" s="72">
        <v>0</v>
      </c>
      <c r="AR5" s="148">
        <v>4</v>
      </c>
      <c r="AS5" s="148">
        <v>4</v>
      </c>
      <c r="AT5" s="171">
        <v>1</v>
      </c>
      <c r="AU5" s="72">
        <v>2</v>
      </c>
      <c r="AV5" s="160">
        <v>0</v>
      </c>
      <c r="AW5" s="368"/>
      <c r="AX5" s="148"/>
      <c r="AY5" s="171"/>
      <c r="AZ5" s="553">
        <f t="shared" si="0"/>
        <v>72</v>
      </c>
      <c r="BA5" s="540">
        <f t="shared" si="1"/>
        <v>118</v>
      </c>
      <c r="BB5" s="131" t="s">
        <v>219</v>
      </c>
    </row>
    <row r="6" spans="1:54" ht="20.25">
      <c r="A6" s="361">
        <v>92</v>
      </c>
      <c r="B6" s="393" t="s">
        <v>75</v>
      </c>
      <c r="C6" s="154">
        <v>92</v>
      </c>
      <c r="D6" s="160">
        <v>0</v>
      </c>
      <c r="E6" s="160">
        <v>5</v>
      </c>
      <c r="F6" s="160">
        <v>2</v>
      </c>
      <c r="G6" s="164">
        <v>3</v>
      </c>
      <c r="H6" s="160">
        <v>3</v>
      </c>
      <c r="I6" s="160">
        <v>3</v>
      </c>
      <c r="J6" s="160">
        <v>3</v>
      </c>
      <c r="K6" s="164">
        <v>3</v>
      </c>
      <c r="L6" s="160">
        <v>3</v>
      </c>
      <c r="M6" s="160">
        <v>3</v>
      </c>
      <c r="N6" s="160">
        <v>3</v>
      </c>
      <c r="O6" s="164">
        <v>1</v>
      </c>
      <c r="P6" s="160">
        <v>3</v>
      </c>
      <c r="Q6" s="160">
        <v>3</v>
      </c>
      <c r="R6" s="160">
        <v>2</v>
      </c>
      <c r="S6" s="160">
        <v>3</v>
      </c>
      <c r="T6" s="164">
        <v>3</v>
      </c>
      <c r="U6" s="146">
        <v>3</v>
      </c>
      <c r="V6" s="160">
        <v>2</v>
      </c>
      <c r="W6" s="160">
        <v>2</v>
      </c>
      <c r="X6" s="160">
        <v>1</v>
      </c>
      <c r="Y6" s="56"/>
      <c r="Z6" s="72">
        <v>3</v>
      </c>
      <c r="AA6" s="148">
        <v>3</v>
      </c>
      <c r="AB6" s="148">
        <v>3</v>
      </c>
      <c r="AC6" s="171">
        <v>3</v>
      </c>
      <c r="AD6" s="72">
        <v>3</v>
      </c>
      <c r="AE6" s="148">
        <v>3</v>
      </c>
      <c r="AF6" s="148">
        <v>3</v>
      </c>
      <c r="AG6" s="171">
        <v>0</v>
      </c>
      <c r="AH6" s="72">
        <v>3</v>
      </c>
      <c r="AI6" s="148">
        <v>2</v>
      </c>
      <c r="AJ6" s="148">
        <v>3</v>
      </c>
      <c r="AK6" s="171">
        <v>3</v>
      </c>
      <c r="AL6" s="72">
        <v>3</v>
      </c>
      <c r="AM6" s="148">
        <v>3</v>
      </c>
      <c r="AN6" s="148">
        <v>2</v>
      </c>
      <c r="AO6" s="148">
        <v>2</v>
      </c>
      <c r="AP6" s="171">
        <v>1</v>
      </c>
      <c r="AQ6" s="72">
        <v>2</v>
      </c>
      <c r="AR6" s="148">
        <v>3</v>
      </c>
      <c r="AS6" s="148">
        <v>2</v>
      </c>
      <c r="AT6" s="171">
        <v>1</v>
      </c>
      <c r="AU6" s="72">
        <v>3</v>
      </c>
      <c r="AV6" s="160">
        <v>3</v>
      </c>
      <c r="AW6" s="368"/>
      <c r="AX6" s="148"/>
      <c r="AY6" s="171"/>
      <c r="AZ6" s="553">
        <f t="shared" si="0"/>
        <v>57</v>
      </c>
      <c r="BA6" s="539">
        <f t="shared" si="1"/>
        <v>111</v>
      </c>
      <c r="BB6" s="131" t="s">
        <v>218</v>
      </c>
    </row>
    <row r="7" spans="1:54" ht="20.25">
      <c r="A7" s="361">
        <v>96</v>
      </c>
      <c r="B7" s="362" t="s">
        <v>28</v>
      </c>
      <c r="C7" s="154">
        <v>96</v>
      </c>
      <c r="D7" s="160">
        <v>0</v>
      </c>
      <c r="E7" s="160">
        <v>0</v>
      </c>
      <c r="F7" s="160">
        <v>0</v>
      </c>
      <c r="G7" s="164">
        <v>1</v>
      </c>
      <c r="H7" s="160">
        <v>3</v>
      </c>
      <c r="I7" s="160">
        <v>3</v>
      </c>
      <c r="J7" s="160">
        <v>3</v>
      </c>
      <c r="K7" s="164">
        <v>0</v>
      </c>
      <c r="L7" s="160">
        <v>0</v>
      </c>
      <c r="M7" s="160">
        <v>2</v>
      </c>
      <c r="N7" s="160">
        <v>4</v>
      </c>
      <c r="O7" s="164">
        <v>1</v>
      </c>
      <c r="P7" s="160">
        <v>4</v>
      </c>
      <c r="Q7" s="160">
        <v>3</v>
      </c>
      <c r="R7" s="160">
        <v>4</v>
      </c>
      <c r="S7" s="160">
        <v>3</v>
      </c>
      <c r="T7" s="164">
        <v>3</v>
      </c>
      <c r="U7" s="146">
        <v>4</v>
      </c>
      <c r="V7" s="160">
        <v>3</v>
      </c>
      <c r="W7" s="160">
        <v>4</v>
      </c>
      <c r="X7" s="160">
        <v>1</v>
      </c>
      <c r="Y7" s="56"/>
      <c r="Z7" s="72">
        <v>4</v>
      </c>
      <c r="AA7" s="148">
        <v>2</v>
      </c>
      <c r="AB7" s="148">
        <v>3</v>
      </c>
      <c r="AC7" s="171">
        <v>4</v>
      </c>
      <c r="AD7" s="72">
        <v>2</v>
      </c>
      <c r="AE7" s="148">
        <v>2</v>
      </c>
      <c r="AF7" s="148">
        <v>3</v>
      </c>
      <c r="AG7" s="171">
        <v>2</v>
      </c>
      <c r="AH7" s="72">
        <v>2</v>
      </c>
      <c r="AI7" s="148">
        <v>2</v>
      </c>
      <c r="AJ7" s="148">
        <v>2</v>
      </c>
      <c r="AK7" s="171">
        <v>4</v>
      </c>
      <c r="AL7" s="72">
        <v>3</v>
      </c>
      <c r="AM7" s="148">
        <v>2</v>
      </c>
      <c r="AN7" s="148">
        <v>3</v>
      </c>
      <c r="AO7" s="148">
        <v>2</v>
      </c>
      <c r="AP7" s="171">
        <v>3</v>
      </c>
      <c r="AQ7" s="72">
        <v>2</v>
      </c>
      <c r="AR7" s="148">
        <v>3</v>
      </c>
      <c r="AS7" s="148">
        <v>4</v>
      </c>
      <c r="AT7" s="171">
        <v>1</v>
      </c>
      <c r="AU7" s="72">
        <v>4</v>
      </c>
      <c r="AV7" s="160">
        <v>4</v>
      </c>
      <c r="AW7" s="368"/>
      <c r="AX7" s="148"/>
      <c r="AY7" s="171"/>
      <c r="AZ7" s="553">
        <f t="shared" si="0"/>
        <v>63</v>
      </c>
      <c r="BA7" s="542">
        <f t="shared" si="1"/>
        <v>109</v>
      </c>
      <c r="BB7" s="131" t="s">
        <v>219</v>
      </c>
    </row>
    <row r="8" spans="1:53" ht="20.25">
      <c r="A8" s="361">
        <v>2</v>
      </c>
      <c r="B8" s="362" t="s">
        <v>20</v>
      </c>
      <c r="C8" s="154">
        <v>97</v>
      </c>
      <c r="D8" s="160">
        <v>0</v>
      </c>
      <c r="E8" s="160">
        <v>0</v>
      </c>
      <c r="F8" s="160">
        <v>0</v>
      </c>
      <c r="G8" s="164">
        <v>0</v>
      </c>
      <c r="H8" s="160">
        <v>3</v>
      </c>
      <c r="I8" s="160">
        <v>3</v>
      </c>
      <c r="J8" s="160">
        <v>3</v>
      </c>
      <c r="K8" s="164">
        <v>3</v>
      </c>
      <c r="L8" s="160">
        <v>3</v>
      </c>
      <c r="M8" s="160">
        <v>3</v>
      </c>
      <c r="N8" s="160">
        <v>3</v>
      </c>
      <c r="O8" s="164">
        <v>1</v>
      </c>
      <c r="P8" s="160">
        <v>3</v>
      </c>
      <c r="Q8" s="160">
        <v>3</v>
      </c>
      <c r="R8" s="160">
        <v>3</v>
      </c>
      <c r="S8" s="160">
        <v>3</v>
      </c>
      <c r="T8" s="164">
        <v>3</v>
      </c>
      <c r="U8" s="146">
        <v>4</v>
      </c>
      <c r="V8" s="160">
        <v>3</v>
      </c>
      <c r="W8" s="160">
        <v>3</v>
      </c>
      <c r="X8" s="160">
        <v>0</v>
      </c>
      <c r="Y8" s="56"/>
      <c r="Z8" s="72">
        <v>3</v>
      </c>
      <c r="AA8" s="148">
        <v>3</v>
      </c>
      <c r="AB8" s="148">
        <v>2</v>
      </c>
      <c r="AC8" s="171">
        <v>2</v>
      </c>
      <c r="AD8" s="72">
        <v>3</v>
      </c>
      <c r="AE8" s="148">
        <v>4</v>
      </c>
      <c r="AF8" s="148">
        <v>4</v>
      </c>
      <c r="AG8" s="171">
        <v>3</v>
      </c>
      <c r="AH8" s="72">
        <v>2</v>
      </c>
      <c r="AI8" s="148">
        <v>2</v>
      </c>
      <c r="AJ8" s="148">
        <v>3</v>
      </c>
      <c r="AK8" s="171">
        <v>3</v>
      </c>
      <c r="AL8" s="72">
        <v>4</v>
      </c>
      <c r="AM8" s="148">
        <v>2</v>
      </c>
      <c r="AN8" s="148">
        <v>2</v>
      </c>
      <c r="AO8" s="148">
        <v>2</v>
      </c>
      <c r="AP8" s="171">
        <v>0</v>
      </c>
      <c r="AQ8" s="72">
        <v>2</v>
      </c>
      <c r="AR8" s="148">
        <v>4</v>
      </c>
      <c r="AS8" s="148">
        <v>3</v>
      </c>
      <c r="AT8" s="171">
        <v>1</v>
      </c>
      <c r="AU8" s="72">
        <v>4</v>
      </c>
      <c r="AV8" s="160">
        <v>1</v>
      </c>
      <c r="AW8" s="368"/>
      <c r="AX8" s="148"/>
      <c r="AY8" s="171"/>
      <c r="AZ8" s="553">
        <f t="shared" si="0"/>
        <v>59</v>
      </c>
      <c r="BA8" s="234">
        <f t="shared" si="1"/>
        <v>106</v>
      </c>
    </row>
    <row r="9" spans="1:54" ht="20.25">
      <c r="A9" s="361">
        <v>5</v>
      </c>
      <c r="B9" s="391" t="s">
        <v>6</v>
      </c>
      <c r="C9" s="218">
        <v>91</v>
      </c>
      <c r="D9" s="160">
        <v>4</v>
      </c>
      <c r="E9" s="160">
        <v>2</v>
      </c>
      <c r="F9" s="160">
        <v>2</v>
      </c>
      <c r="G9" s="164">
        <v>3</v>
      </c>
      <c r="H9" s="160">
        <v>3</v>
      </c>
      <c r="I9" s="160">
        <v>3</v>
      </c>
      <c r="J9" s="160">
        <v>3</v>
      </c>
      <c r="K9" s="164">
        <v>3</v>
      </c>
      <c r="L9" s="160">
        <v>3</v>
      </c>
      <c r="M9" s="160">
        <v>4</v>
      </c>
      <c r="N9" s="160">
        <v>3</v>
      </c>
      <c r="O9" s="164">
        <v>2</v>
      </c>
      <c r="P9" s="160">
        <v>3</v>
      </c>
      <c r="Q9" s="160">
        <v>3</v>
      </c>
      <c r="R9" s="160">
        <v>2</v>
      </c>
      <c r="S9" s="160">
        <v>3</v>
      </c>
      <c r="T9" s="164">
        <v>3</v>
      </c>
      <c r="U9" s="146">
        <v>2</v>
      </c>
      <c r="V9" s="160">
        <v>4</v>
      </c>
      <c r="W9" s="160">
        <v>3</v>
      </c>
      <c r="X9" s="160">
        <v>0</v>
      </c>
      <c r="Y9" s="56"/>
      <c r="Z9" s="72">
        <v>1</v>
      </c>
      <c r="AA9" s="148">
        <v>2</v>
      </c>
      <c r="AB9" s="148">
        <v>3</v>
      </c>
      <c r="AC9" s="171">
        <v>4</v>
      </c>
      <c r="AD9" s="72">
        <v>2</v>
      </c>
      <c r="AE9" s="148">
        <v>1</v>
      </c>
      <c r="AF9" s="148">
        <v>2</v>
      </c>
      <c r="AG9" s="171">
        <v>0</v>
      </c>
      <c r="AH9" s="72">
        <v>3</v>
      </c>
      <c r="AI9" s="148">
        <v>2</v>
      </c>
      <c r="AJ9" s="148">
        <v>0</v>
      </c>
      <c r="AK9" s="171">
        <v>3</v>
      </c>
      <c r="AL9" s="72">
        <v>4</v>
      </c>
      <c r="AM9" s="148">
        <v>2</v>
      </c>
      <c r="AN9" s="148">
        <v>3</v>
      </c>
      <c r="AO9" s="148">
        <v>2</v>
      </c>
      <c r="AP9" s="171">
        <v>1</v>
      </c>
      <c r="AQ9" s="72">
        <v>0</v>
      </c>
      <c r="AR9" s="148">
        <v>1</v>
      </c>
      <c r="AS9" s="148">
        <v>3</v>
      </c>
      <c r="AT9" s="171">
        <v>2</v>
      </c>
      <c r="AU9" s="72">
        <v>2</v>
      </c>
      <c r="AV9" s="160">
        <v>3</v>
      </c>
      <c r="AW9" s="368"/>
      <c r="AX9" s="148"/>
      <c r="AY9" s="171"/>
      <c r="AZ9" s="553">
        <f t="shared" si="0"/>
        <v>46</v>
      </c>
      <c r="BA9" s="537">
        <f t="shared" si="1"/>
        <v>104</v>
      </c>
      <c r="BB9" s="131" t="s">
        <v>220</v>
      </c>
    </row>
    <row r="10" spans="1:54" ht="20.25">
      <c r="A10" s="361">
        <v>18</v>
      </c>
      <c r="B10" s="391" t="s">
        <v>25</v>
      </c>
      <c r="C10" s="154">
        <v>93</v>
      </c>
      <c r="D10" s="160">
        <v>0</v>
      </c>
      <c r="E10" s="160">
        <v>4</v>
      </c>
      <c r="F10" s="160">
        <v>0</v>
      </c>
      <c r="G10" s="164">
        <v>3</v>
      </c>
      <c r="H10" s="160">
        <v>3</v>
      </c>
      <c r="I10" s="160">
        <v>3</v>
      </c>
      <c r="J10" s="160">
        <v>3</v>
      </c>
      <c r="K10" s="164">
        <v>3</v>
      </c>
      <c r="L10" s="160">
        <v>3</v>
      </c>
      <c r="M10" s="160">
        <v>4</v>
      </c>
      <c r="N10" s="160">
        <v>3</v>
      </c>
      <c r="O10" s="164">
        <v>2</v>
      </c>
      <c r="P10" s="160">
        <v>2</v>
      </c>
      <c r="Q10" s="160">
        <v>3</v>
      </c>
      <c r="R10" s="160">
        <v>2</v>
      </c>
      <c r="S10" s="160">
        <v>3</v>
      </c>
      <c r="T10" s="164">
        <v>3</v>
      </c>
      <c r="U10" s="146">
        <v>2</v>
      </c>
      <c r="V10" s="160">
        <v>4</v>
      </c>
      <c r="W10" s="160">
        <v>3</v>
      </c>
      <c r="X10" s="160">
        <v>1</v>
      </c>
      <c r="Y10" s="56"/>
      <c r="Z10" s="72">
        <v>3</v>
      </c>
      <c r="AA10" s="148">
        <v>3</v>
      </c>
      <c r="AB10" s="148">
        <v>3</v>
      </c>
      <c r="AC10" s="171">
        <v>0</v>
      </c>
      <c r="AD10" s="72">
        <v>2</v>
      </c>
      <c r="AE10" s="148">
        <v>3</v>
      </c>
      <c r="AF10" s="148">
        <v>3</v>
      </c>
      <c r="AG10" s="171">
        <v>0</v>
      </c>
      <c r="AH10" s="72">
        <v>3</v>
      </c>
      <c r="AI10" s="148">
        <v>2</v>
      </c>
      <c r="AJ10" s="148">
        <v>2</v>
      </c>
      <c r="AK10" s="171">
        <v>3</v>
      </c>
      <c r="AL10" s="72">
        <v>3</v>
      </c>
      <c r="AM10" s="148">
        <v>3</v>
      </c>
      <c r="AN10" s="148">
        <v>3</v>
      </c>
      <c r="AO10" s="148">
        <v>2</v>
      </c>
      <c r="AP10" s="171">
        <v>1</v>
      </c>
      <c r="AQ10" s="72">
        <v>0</v>
      </c>
      <c r="AR10" s="148">
        <v>3</v>
      </c>
      <c r="AS10" s="148">
        <v>2</v>
      </c>
      <c r="AT10" s="171">
        <v>1</v>
      </c>
      <c r="AU10" s="72">
        <v>2</v>
      </c>
      <c r="AV10" s="160">
        <v>3</v>
      </c>
      <c r="AW10" s="368"/>
      <c r="AX10" s="148"/>
      <c r="AY10" s="171"/>
      <c r="AZ10" s="553">
        <f t="shared" si="0"/>
        <v>50</v>
      </c>
      <c r="BA10" s="537">
        <f t="shared" si="1"/>
        <v>104</v>
      </c>
      <c r="BB10" s="131" t="s">
        <v>220</v>
      </c>
    </row>
    <row r="11" spans="1:54" ht="20.25">
      <c r="A11" s="361">
        <v>11</v>
      </c>
      <c r="B11" s="393" t="s">
        <v>42</v>
      </c>
      <c r="C11" s="154">
        <v>90</v>
      </c>
      <c r="D11" s="160">
        <v>4</v>
      </c>
      <c r="E11" s="160">
        <v>2</v>
      </c>
      <c r="F11" s="160">
        <v>2</v>
      </c>
      <c r="G11" s="164">
        <v>0</v>
      </c>
      <c r="H11" s="160">
        <v>1</v>
      </c>
      <c r="I11" s="160">
        <v>3</v>
      </c>
      <c r="J11" s="160">
        <v>3</v>
      </c>
      <c r="K11" s="164">
        <v>0</v>
      </c>
      <c r="L11" s="160">
        <v>3</v>
      </c>
      <c r="M11" s="160">
        <v>3</v>
      </c>
      <c r="N11" s="160">
        <v>3</v>
      </c>
      <c r="O11" s="164">
        <v>2</v>
      </c>
      <c r="P11" s="160">
        <v>3</v>
      </c>
      <c r="Q11" s="160">
        <v>3</v>
      </c>
      <c r="R11" s="160">
        <v>2</v>
      </c>
      <c r="S11" s="160">
        <v>3</v>
      </c>
      <c r="T11" s="164">
        <v>3</v>
      </c>
      <c r="U11" s="146">
        <v>2</v>
      </c>
      <c r="V11" s="160">
        <v>1</v>
      </c>
      <c r="W11" s="160">
        <v>3</v>
      </c>
      <c r="X11" s="160">
        <v>0</v>
      </c>
      <c r="Y11" s="56"/>
      <c r="Z11" s="72">
        <v>2</v>
      </c>
      <c r="AA11" s="148">
        <v>3</v>
      </c>
      <c r="AB11" s="148">
        <v>2</v>
      </c>
      <c r="AC11" s="171">
        <v>3</v>
      </c>
      <c r="AD11" s="72">
        <v>3</v>
      </c>
      <c r="AE11" s="148">
        <v>2</v>
      </c>
      <c r="AF11" s="148">
        <v>2</v>
      </c>
      <c r="AG11" s="171">
        <v>2</v>
      </c>
      <c r="AH11" s="72">
        <v>3</v>
      </c>
      <c r="AI11" s="148">
        <v>2</v>
      </c>
      <c r="AJ11" s="148">
        <v>3</v>
      </c>
      <c r="AK11" s="171">
        <v>3</v>
      </c>
      <c r="AL11" s="72">
        <v>3</v>
      </c>
      <c r="AM11" s="148">
        <v>3</v>
      </c>
      <c r="AN11" s="148">
        <v>2</v>
      </c>
      <c r="AO11" s="148">
        <v>2</v>
      </c>
      <c r="AP11" s="171">
        <v>1</v>
      </c>
      <c r="AQ11" s="72">
        <v>2</v>
      </c>
      <c r="AR11" s="148">
        <v>3</v>
      </c>
      <c r="AS11" s="148">
        <v>3</v>
      </c>
      <c r="AT11" s="171">
        <v>1</v>
      </c>
      <c r="AU11" s="72">
        <v>3</v>
      </c>
      <c r="AV11" s="160">
        <v>3</v>
      </c>
      <c r="AW11" s="368"/>
      <c r="AX11" s="148"/>
      <c r="AY11" s="171"/>
      <c r="AZ11" s="553">
        <f t="shared" si="0"/>
        <v>56</v>
      </c>
      <c r="BA11" s="542">
        <f t="shared" si="1"/>
        <v>102</v>
      </c>
      <c r="BB11" s="131" t="s">
        <v>218</v>
      </c>
    </row>
    <row r="12" spans="1:53" ht="20.25">
      <c r="A12" s="361">
        <v>17</v>
      </c>
      <c r="B12" s="362" t="s">
        <v>174</v>
      </c>
      <c r="C12" s="154">
        <v>93</v>
      </c>
      <c r="D12" s="160">
        <v>2</v>
      </c>
      <c r="E12" s="160">
        <v>3</v>
      </c>
      <c r="F12" s="160">
        <v>2</v>
      </c>
      <c r="G12" s="164">
        <v>2</v>
      </c>
      <c r="H12" s="160">
        <v>2</v>
      </c>
      <c r="I12" s="160">
        <v>2</v>
      </c>
      <c r="J12" s="160">
        <v>2</v>
      </c>
      <c r="K12" s="164">
        <v>2</v>
      </c>
      <c r="L12" s="160">
        <v>2</v>
      </c>
      <c r="M12" s="160">
        <v>2</v>
      </c>
      <c r="N12" s="160">
        <v>2</v>
      </c>
      <c r="O12" s="164">
        <v>2</v>
      </c>
      <c r="P12" s="160">
        <v>2</v>
      </c>
      <c r="Q12" s="160">
        <v>2</v>
      </c>
      <c r="R12" s="160">
        <v>2</v>
      </c>
      <c r="S12" s="160">
        <v>2</v>
      </c>
      <c r="T12" s="164">
        <v>2</v>
      </c>
      <c r="U12" s="146">
        <v>2</v>
      </c>
      <c r="V12" s="160">
        <v>2</v>
      </c>
      <c r="W12" s="160">
        <v>2</v>
      </c>
      <c r="X12" s="160">
        <v>2</v>
      </c>
      <c r="Y12" s="56"/>
      <c r="Z12" s="72">
        <v>3</v>
      </c>
      <c r="AA12" s="148">
        <v>5</v>
      </c>
      <c r="AB12" s="148">
        <v>4</v>
      </c>
      <c r="AC12" s="171">
        <v>3</v>
      </c>
      <c r="AD12" s="72">
        <v>3</v>
      </c>
      <c r="AE12" s="148">
        <v>1</v>
      </c>
      <c r="AF12" s="148">
        <v>2</v>
      </c>
      <c r="AG12" s="171">
        <v>0</v>
      </c>
      <c r="AH12" s="72">
        <v>3</v>
      </c>
      <c r="AI12" s="148">
        <v>2</v>
      </c>
      <c r="AJ12" s="148">
        <v>2</v>
      </c>
      <c r="AK12" s="171">
        <v>3</v>
      </c>
      <c r="AL12" s="72">
        <v>3</v>
      </c>
      <c r="AM12" s="148">
        <v>3</v>
      </c>
      <c r="AN12" s="148">
        <v>3</v>
      </c>
      <c r="AO12" s="148">
        <v>3</v>
      </c>
      <c r="AP12" s="171">
        <v>1</v>
      </c>
      <c r="AQ12" s="72">
        <v>2</v>
      </c>
      <c r="AR12" s="148">
        <v>3</v>
      </c>
      <c r="AS12" s="148">
        <v>3</v>
      </c>
      <c r="AT12" s="171">
        <v>1</v>
      </c>
      <c r="AU12" s="72">
        <v>1</v>
      </c>
      <c r="AV12" s="160">
        <v>3</v>
      </c>
      <c r="AW12" s="368"/>
      <c r="AX12" s="148"/>
      <c r="AY12" s="171"/>
      <c r="AZ12" s="553">
        <f t="shared" si="0"/>
        <v>57</v>
      </c>
      <c r="BA12" s="234">
        <f t="shared" si="1"/>
        <v>100</v>
      </c>
    </row>
    <row r="13" spans="1:53" ht="20.25">
      <c r="A13" s="361">
        <v>4</v>
      </c>
      <c r="B13" s="362" t="s">
        <v>171</v>
      </c>
      <c r="C13" s="154">
        <v>96</v>
      </c>
      <c r="D13" s="160"/>
      <c r="E13" s="160"/>
      <c r="F13" s="160"/>
      <c r="G13" s="164"/>
      <c r="H13" s="160">
        <v>2</v>
      </c>
      <c r="I13" s="160">
        <v>3</v>
      </c>
      <c r="J13" s="160">
        <v>3</v>
      </c>
      <c r="K13" s="164">
        <v>2</v>
      </c>
      <c r="L13" s="160">
        <v>3</v>
      </c>
      <c r="M13" s="160">
        <v>4</v>
      </c>
      <c r="N13" s="160">
        <v>3</v>
      </c>
      <c r="O13" s="164">
        <v>2</v>
      </c>
      <c r="P13" s="160">
        <v>2</v>
      </c>
      <c r="Q13" s="160">
        <v>2</v>
      </c>
      <c r="R13" s="160">
        <v>2</v>
      </c>
      <c r="S13" s="160">
        <v>3</v>
      </c>
      <c r="T13" s="164">
        <v>2</v>
      </c>
      <c r="U13" s="146">
        <v>3</v>
      </c>
      <c r="V13" s="160">
        <v>2</v>
      </c>
      <c r="W13" s="160">
        <v>4</v>
      </c>
      <c r="X13" s="160">
        <v>0</v>
      </c>
      <c r="Y13" s="56"/>
      <c r="Z13" s="72">
        <v>4</v>
      </c>
      <c r="AA13" s="148">
        <v>3</v>
      </c>
      <c r="AB13" s="148">
        <v>4</v>
      </c>
      <c r="AC13" s="171">
        <v>4</v>
      </c>
      <c r="AD13" s="72">
        <v>4</v>
      </c>
      <c r="AE13" s="148">
        <v>3</v>
      </c>
      <c r="AF13" s="148">
        <v>1</v>
      </c>
      <c r="AG13" s="171">
        <v>0</v>
      </c>
      <c r="AH13" s="72">
        <v>2</v>
      </c>
      <c r="AI13" s="148">
        <v>2</v>
      </c>
      <c r="AJ13" s="148">
        <v>4</v>
      </c>
      <c r="AK13" s="171">
        <v>3</v>
      </c>
      <c r="AL13" s="72">
        <v>3</v>
      </c>
      <c r="AM13" s="148">
        <v>3</v>
      </c>
      <c r="AN13" s="148">
        <v>3</v>
      </c>
      <c r="AO13" s="148">
        <v>2</v>
      </c>
      <c r="AP13" s="171">
        <v>1</v>
      </c>
      <c r="AQ13" s="72">
        <v>1</v>
      </c>
      <c r="AR13" s="148">
        <v>3</v>
      </c>
      <c r="AS13" s="148">
        <v>2</v>
      </c>
      <c r="AT13" s="171">
        <v>1</v>
      </c>
      <c r="AU13" s="72">
        <v>4</v>
      </c>
      <c r="AV13" s="160">
        <v>1</v>
      </c>
      <c r="AW13" s="368"/>
      <c r="AX13" s="148"/>
      <c r="AY13" s="171"/>
      <c r="AZ13" s="553">
        <f t="shared" si="0"/>
        <v>58</v>
      </c>
      <c r="BA13" s="338">
        <f t="shared" si="1"/>
        <v>100</v>
      </c>
    </row>
    <row r="14" spans="1:54" ht="20.25">
      <c r="A14" s="361">
        <v>16</v>
      </c>
      <c r="B14" s="391" t="s">
        <v>119</v>
      </c>
      <c r="C14" s="154">
        <v>93</v>
      </c>
      <c r="D14" s="160">
        <v>2</v>
      </c>
      <c r="E14" s="160">
        <v>5</v>
      </c>
      <c r="F14" s="160">
        <v>1</v>
      </c>
      <c r="G14" s="164">
        <v>2</v>
      </c>
      <c r="H14" s="160">
        <v>2</v>
      </c>
      <c r="I14" s="160">
        <v>1</v>
      </c>
      <c r="J14" s="160">
        <v>3</v>
      </c>
      <c r="K14" s="164">
        <v>3</v>
      </c>
      <c r="L14" s="160">
        <v>2</v>
      </c>
      <c r="M14" s="160">
        <v>4</v>
      </c>
      <c r="N14" s="160">
        <v>3</v>
      </c>
      <c r="O14" s="164">
        <v>2</v>
      </c>
      <c r="P14" s="160">
        <v>3</v>
      </c>
      <c r="Q14" s="160">
        <v>2</v>
      </c>
      <c r="R14" s="160">
        <v>2</v>
      </c>
      <c r="S14" s="160">
        <v>2</v>
      </c>
      <c r="T14" s="164">
        <v>3</v>
      </c>
      <c r="U14" s="146">
        <v>2</v>
      </c>
      <c r="V14" s="160">
        <v>3</v>
      </c>
      <c r="W14" s="160">
        <v>2</v>
      </c>
      <c r="X14" s="160">
        <v>0</v>
      </c>
      <c r="Y14" s="56"/>
      <c r="Z14" s="72">
        <v>3</v>
      </c>
      <c r="AA14" s="148">
        <v>3</v>
      </c>
      <c r="AB14" s="148">
        <v>3</v>
      </c>
      <c r="AC14" s="171">
        <v>0</v>
      </c>
      <c r="AD14" s="72">
        <v>2</v>
      </c>
      <c r="AE14" s="148">
        <v>2</v>
      </c>
      <c r="AF14" s="148">
        <v>2</v>
      </c>
      <c r="AG14" s="171">
        <v>2</v>
      </c>
      <c r="AH14" s="72">
        <v>3</v>
      </c>
      <c r="AI14" s="148">
        <v>2</v>
      </c>
      <c r="AJ14" s="148">
        <v>3</v>
      </c>
      <c r="AK14" s="171">
        <v>3</v>
      </c>
      <c r="AL14" s="72">
        <v>2</v>
      </c>
      <c r="AM14" s="148">
        <v>1</v>
      </c>
      <c r="AN14" s="148">
        <v>3</v>
      </c>
      <c r="AO14" s="148">
        <v>2</v>
      </c>
      <c r="AP14" s="171">
        <v>1</v>
      </c>
      <c r="AQ14" s="72">
        <v>2</v>
      </c>
      <c r="AR14" s="148">
        <v>3</v>
      </c>
      <c r="AS14" s="148">
        <v>2</v>
      </c>
      <c r="AT14" s="171">
        <v>0</v>
      </c>
      <c r="AU14" s="72">
        <v>2</v>
      </c>
      <c r="AV14" s="160">
        <v>3</v>
      </c>
      <c r="AW14" s="368"/>
      <c r="AX14" s="148"/>
      <c r="AY14" s="171"/>
      <c r="AZ14" s="553">
        <f t="shared" si="0"/>
        <v>49</v>
      </c>
      <c r="BA14" s="540">
        <f t="shared" si="1"/>
        <v>98</v>
      </c>
      <c r="BB14" s="131" t="s">
        <v>220</v>
      </c>
    </row>
    <row r="15" spans="1:53" ht="20.25">
      <c r="A15" s="361">
        <v>3</v>
      </c>
      <c r="B15" s="362" t="s">
        <v>66</v>
      </c>
      <c r="C15" s="154">
        <v>96</v>
      </c>
      <c r="D15" s="160">
        <v>0</v>
      </c>
      <c r="E15" s="160">
        <v>0</v>
      </c>
      <c r="F15" s="160">
        <v>0</v>
      </c>
      <c r="G15" s="164">
        <v>0</v>
      </c>
      <c r="H15" s="160">
        <v>3</v>
      </c>
      <c r="I15" s="160">
        <v>2</v>
      </c>
      <c r="J15" s="160">
        <v>2</v>
      </c>
      <c r="K15" s="164">
        <v>2</v>
      </c>
      <c r="L15" s="160">
        <v>1</v>
      </c>
      <c r="M15" s="160">
        <v>2</v>
      </c>
      <c r="N15" s="160">
        <v>2</v>
      </c>
      <c r="O15" s="164">
        <v>1</v>
      </c>
      <c r="P15" s="160">
        <v>3</v>
      </c>
      <c r="Q15" s="160">
        <v>2</v>
      </c>
      <c r="R15" s="160">
        <v>1</v>
      </c>
      <c r="S15" s="160">
        <v>3</v>
      </c>
      <c r="T15" s="164">
        <v>3</v>
      </c>
      <c r="U15" s="146">
        <v>3</v>
      </c>
      <c r="V15" s="160">
        <v>3</v>
      </c>
      <c r="W15" s="160">
        <v>4</v>
      </c>
      <c r="X15" s="160">
        <v>1</v>
      </c>
      <c r="Y15" s="56"/>
      <c r="Z15" s="72">
        <v>3</v>
      </c>
      <c r="AA15" s="148">
        <v>3</v>
      </c>
      <c r="AB15" s="148">
        <v>3</v>
      </c>
      <c r="AC15" s="171">
        <v>4</v>
      </c>
      <c r="AD15" s="72">
        <v>3</v>
      </c>
      <c r="AE15" s="148">
        <v>4</v>
      </c>
      <c r="AF15" s="148">
        <v>3</v>
      </c>
      <c r="AG15" s="171">
        <v>2</v>
      </c>
      <c r="AH15" s="72">
        <v>1</v>
      </c>
      <c r="AI15" s="148">
        <v>1</v>
      </c>
      <c r="AJ15" s="148">
        <v>3</v>
      </c>
      <c r="AK15" s="171">
        <v>2</v>
      </c>
      <c r="AL15" s="72">
        <v>2</v>
      </c>
      <c r="AM15" s="148">
        <v>3</v>
      </c>
      <c r="AN15" s="148">
        <v>3</v>
      </c>
      <c r="AO15" s="148">
        <v>2</v>
      </c>
      <c r="AP15" s="171">
        <v>1</v>
      </c>
      <c r="AQ15" s="72">
        <v>2</v>
      </c>
      <c r="AR15" s="148">
        <v>3</v>
      </c>
      <c r="AS15" s="148">
        <v>3</v>
      </c>
      <c r="AT15" s="171">
        <v>1</v>
      </c>
      <c r="AU15" s="72">
        <v>4</v>
      </c>
      <c r="AV15" s="160">
        <v>2</v>
      </c>
      <c r="AW15" s="368"/>
      <c r="AX15" s="148"/>
      <c r="AY15" s="171"/>
      <c r="AZ15" s="553">
        <f t="shared" si="0"/>
        <v>58</v>
      </c>
      <c r="BA15" s="234">
        <f t="shared" si="1"/>
        <v>96</v>
      </c>
    </row>
    <row r="16" spans="1:53" ht="20.25">
      <c r="A16" s="361">
        <v>99</v>
      </c>
      <c r="B16" s="393" t="s">
        <v>54</v>
      </c>
      <c r="C16" s="154">
        <v>93</v>
      </c>
      <c r="D16" s="160">
        <v>0</v>
      </c>
      <c r="E16" s="160">
        <v>2</v>
      </c>
      <c r="F16" s="160">
        <v>2</v>
      </c>
      <c r="G16" s="164">
        <v>0</v>
      </c>
      <c r="H16" s="160">
        <v>3</v>
      </c>
      <c r="I16" s="160">
        <v>3</v>
      </c>
      <c r="J16" s="160">
        <v>3</v>
      </c>
      <c r="K16" s="164">
        <v>3</v>
      </c>
      <c r="L16" s="160">
        <v>3</v>
      </c>
      <c r="M16" s="160">
        <v>2</v>
      </c>
      <c r="N16" s="160">
        <v>2</v>
      </c>
      <c r="O16" s="164">
        <v>2</v>
      </c>
      <c r="P16" s="160">
        <v>3</v>
      </c>
      <c r="Q16" s="160">
        <v>3</v>
      </c>
      <c r="R16" s="160">
        <v>2</v>
      </c>
      <c r="S16" s="160">
        <v>3</v>
      </c>
      <c r="T16" s="164">
        <v>3</v>
      </c>
      <c r="U16" s="146">
        <v>3</v>
      </c>
      <c r="V16" s="160">
        <v>2</v>
      </c>
      <c r="W16" s="160">
        <v>3</v>
      </c>
      <c r="X16" s="160">
        <v>1</v>
      </c>
      <c r="Y16" s="56"/>
      <c r="Z16" s="72">
        <v>2</v>
      </c>
      <c r="AA16" s="148">
        <v>3</v>
      </c>
      <c r="AB16" s="148">
        <v>1</v>
      </c>
      <c r="AC16" s="171">
        <v>1</v>
      </c>
      <c r="AD16" s="72">
        <v>3</v>
      </c>
      <c r="AE16" s="148">
        <v>3</v>
      </c>
      <c r="AF16" s="148">
        <v>2</v>
      </c>
      <c r="AG16" s="171">
        <v>2</v>
      </c>
      <c r="AH16" s="72">
        <v>2</v>
      </c>
      <c r="AI16" s="148">
        <v>1</v>
      </c>
      <c r="AJ16" s="148">
        <v>2</v>
      </c>
      <c r="AK16" s="171">
        <v>2</v>
      </c>
      <c r="AL16" s="72">
        <v>3</v>
      </c>
      <c r="AM16" s="148">
        <v>3</v>
      </c>
      <c r="AN16" s="148">
        <v>2</v>
      </c>
      <c r="AO16" s="148">
        <v>2</v>
      </c>
      <c r="AP16" s="171">
        <v>1</v>
      </c>
      <c r="AQ16" s="72">
        <v>2</v>
      </c>
      <c r="AR16" s="148">
        <v>3</v>
      </c>
      <c r="AS16" s="148">
        <v>2</v>
      </c>
      <c r="AT16" s="171">
        <v>1</v>
      </c>
      <c r="AU16" s="72">
        <v>2</v>
      </c>
      <c r="AV16" s="160">
        <v>3</v>
      </c>
      <c r="AW16" s="368"/>
      <c r="AX16" s="148"/>
      <c r="AY16" s="171"/>
      <c r="AZ16" s="553">
        <f t="shared" si="0"/>
        <v>48</v>
      </c>
      <c r="BA16" s="234">
        <f t="shared" si="1"/>
        <v>96</v>
      </c>
    </row>
    <row r="17" spans="1:54" ht="20.25">
      <c r="A17" s="361">
        <v>20</v>
      </c>
      <c r="B17" s="391" t="s">
        <v>22</v>
      </c>
      <c r="C17" s="154">
        <v>93</v>
      </c>
      <c r="D17" s="160">
        <v>0</v>
      </c>
      <c r="E17" s="160">
        <v>0</v>
      </c>
      <c r="F17" s="160">
        <v>0</v>
      </c>
      <c r="G17" s="164">
        <v>2</v>
      </c>
      <c r="H17" s="160">
        <v>3</v>
      </c>
      <c r="I17" s="160">
        <v>2</v>
      </c>
      <c r="J17" s="160">
        <v>3</v>
      </c>
      <c r="K17" s="164">
        <v>1</v>
      </c>
      <c r="L17" s="160">
        <v>3</v>
      </c>
      <c r="M17" s="160">
        <v>2</v>
      </c>
      <c r="N17" s="160">
        <v>3</v>
      </c>
      <c r="O17" s="164">
        <v>2</v>
      </c>
      <c r="P17" s="160">
        <v>2</v>
      </c>
      <c r="Q17" s="160">
        <v>3</v>
      </c>
      <c r="R17" s="160">
        <v>2</v>
      </c>
      <c r="S17" s="160">
        <v>3</v>
      </c>
      <c r="T17" s="164">
        <v>3</v>
      </c>
      <c r="U17" s="146">
        <v>1</v>
      </c>
      <c r="V17" s="160">
        <v>4</v>
      </c>
      <c r="W17" s="160">
        <v>2</v>
      </c>
      <c r="X17" s="160">
        <v>0</v>
      </c>
      <c r="Y17" s="56"/>
      <c r="Z17" s="72">
        <v>3</v>
      </c>
      <c r="AA17" s="148">
        <v>3</v>
      </c>
      <c r="AB17" s="148">
        <v>3</v>
      </c>
      <c r="AC17" s="171">
        <v>3</v>
      </c>
      <c r="AD17" s="72">
        <v>2</v>
      </c>
      <c r="AE17" s="148">
        <v>3</v>
      </c>
      <c r="AF17" s="148">
        <v>3</v>
      </c>
      <c r="AG17" s="171">
        <v>2</v>
      </c>
      <c r="AH17" s="72">
        <v>3</v>
      </c>
      <c r="AI17" s="148">
        <v>2</v>
      </c>
      <c r="AJ17" s="148">
        <v>1</v>
      </c>
      <c r="AK17" s="171">
        <v>3</v>
      </c>
      <c r="AL17" s="72">
        <v>3</v>
      </c>
      <c r="AM17" s="148">
        <v>2</v>
      </c>
      <c r="AN17" s="148">
        <v>3</v>
      </c>
      <c r="AO17" s="148">
        <v>2</v>
      </c>
      <c r="AP17" s="171">
        <v>1</v>
      </c>
      <c r="AQ17" s="72">
        <v>0</v>
      </c>
      <c r="AR17" s="148">
        <v>3</v>
      </c>
      <c r="AS17" s="148">
        <v>3</v>
      </c>
      <c r="AT17" s="171">
        <v>1</v>
      </c>
      <c r="AU17" s="72">
        <v>2</v>
      </c>
      <c r="AV17" s="160">
        <v>3</v>
      </c>
      <c r="AW17" s="368"/>
      <c r="AX17" s="148"/>
      <c r="AY17" s="171"/>
      <c r="AZ17" s="553">
        <f t="shared" si="0"/>
        <v>54</v>
      </c>
      <c r="BA17" s="541">
        <f t="shared" si="1"/>
        <v>95</v>
      </c>
      <c r="BB17" s="131" t="s">
        <v>220</v>
      </c>
    </row>
    <row r="18" spans="1:53" ht="20.25">
      <c r="A18" s="361">
        <v>45</v>
      </c>
      <c r="B18" s="393" t="s">
        <v>12</v>
      </c>
      <c r="C18" s="154">
        <v>93</v>
      </c>
      <c r="D18" s="160">
        <v>4</v>
      </c>
      <c r="E18" s="160">
        <v>4</v>
      </c>
      <c r="F18" s="160">
        <v>2</v>
      </c>
      <c r="G18" s="164">
        <v>3</v>
      </c>
      <c r="H18" s="160">
        <v>3</v>
      </c>
      <c r="I18" s="160">
        <v>3</v>
      </c>
      <c r="J18" s="160">
        <v>3</v>
      </c>
      <c r="K18" s="164">
        <v>3</v>
      </c>
      <c r="L18" s="160">
        <v>3</v>
      </c>
      <c r="M18" s="160">
        <v>3</v>
      </c>
      <c r="N18" s="160">
        <v>3</v>
      </c>
      <c r="O18" s="164">
        <v>1</v>
      </c>
      <c r="P18" s="160">
        <v>3</v>
      </c>
      <c r="Q18" s="160">
        <v>3</v>
      </c>
      <c r="R18" s="160">
        <v>2</v>
      </c>
      <c r="S18" s="160">
        <v>2</v>
      </c>
      <c r="T18" s="164">
        <v>2</v>
      </c>
      <c r="U18" s="146">
        <v>2</v>
      </c>
      <c r="V18" s="160">
        <v>0</v>
      </c>
      <c r="W18" s="160">
        <v>2</v>
      </c>
      <c r="X18" s="160">
        <v>1</v>
      </c>
      <c r="Y18" s="56"/>
      <c r="Z18" s="72">
        <v>1</v>
      </c>
      <c r="AA18" s="148">
        <v>2</v>
      </c>
      <c r="AB18" s="148">
        <v>2</v>
      </c>
      <c r="AC18" s="171">
        <v>2</v>
      </c>
      <c r="AD18" s="72">
        <v>2</v>
      </c>
      <c r="AE18" s="148">
        <v>2</v>
      </c>
      <c r="AF18" s="148">
        <v>2</v>
      </c>
      <c r="AG18" s="171">
        <v>1</v>
      </c>
      <c r="AH18" s="72">
        <v>3</v>
      </c>
      <c r="AI18" s="148">
        <v>1</v>
      </c>
      <c r="AJ18" s="148">
        <v>2</v>
      </c>
      <c r="AK18" s="171">
        <v>2</v>
      </c>
      <c r="AL18" s="72">
        <v>2</v>
      </c>
      <c r="AM18" s="148">
        <v>3</v>
      </c>
      <c r="AN18" s="148">
        <v>1</v>
      </c>
      <c r="AO18" s="148">
        <v>2</v>
      </c>
      <c r="AP18" s="171">
        <v>2</v>
      </c>
      <c r="AQ18" s="72">
        <v>2</v>
      </c>
      <c r="AR18" s="148">
        <v>2</v>
      </c>
      <c r="AS18" s="148">
        <v>1</v>
      </c>
      <c r="AT18" s="171">
        <v>0</v>
      </c>
      <c r="AU18" s="72">
        <v>4</v>
      </c>
      <c r="AV18" s="160">
        <v>2</v>
      </c>
      <c r="AW18" s="368"/>
      <c r="AX18" s="148"/>
      <c r="AY18" s="171"/>
      <c r="AZ18" s="553">
        <f t="shared" si="0"/>
        <v>43</v>
      </c>
      <c r="BA18" s="234">
        <f t="shared" si="1"/>
        <v>95</v>
      </c>
    </row>
    <row r="19" spans="1:53" ht="20.25">
      <c r="A19" s="361">
        <v>29</v>
      </c>
      <c r="B19" s="391" t="s">
        <v>30</v>
      </c>
      <c r="C19" s="154">
        <v>88</v>
      </c>
      <c r="D19" s="160">
        <v>4</v>
      </c>
      <c r="E19" s="160">
        <v>3</v>
      </c>
      <c r="F19" s="160">
        <v>0</v>
      </c>
      <c r="G19" s="164">
        <v>3</v>
      </c>
      <c r="H19" s="160">
        <v>3</v>
      </c>
      <c r="I19" s="160">
        <v>3</v>
      </c>
      <c r="J19" s="160">
        <v>3</v>
      </c>
      <c r="K19" s="164">
        <v>2</v>
      </c>
      <c r="L19" s="160">
        <v>3</v>
      </c>
      <c r="M19" s="160">
        <v>2</v>
      </c>
      <c r="N19" s="160">
        <v>3</v>
      </c>
      <c r="O19" s="164">
        <v>2</v>
      </c>
      <c r="P19" s="160">
        <v>3</v>
      </c>
      <c r="Q19" s="160">
        <v>3</v>
      </c>
      <c r="R19" s="160">
        <v>2</v>
      </c>
      <c r="S19" s="160">
        <v>2</v>
      </c>
      <c r="T19" s="164">
        <v>3</v>
      </c>
      <c r="U19" s="146">
        <v>0</v>
      </c>
      <c r="V19" s="160">
        <v>4</v>
      </c>
      <c r="W19" s="160">
        <v>3</v>
      </c>
      <c r="X19" s="160">
        <v>0</v>
      </c>
      <c r="Y19" s="56"/>
      <c r="Z19" s="72">
        <v>3</v>
      </c>
      <c r="AA19" s="148">
        <v>3</v>
      </c>
      <c r="AB19" s="148">
        <v>3</v>
      </c>
      <c r="AC19" s="171">
        <v>2</v>
      </c>
      <c r="AD19" s="72">
        <v>3</v>
      </c>
      <c r="AE19" s="148">
        <v>3</v>
      </c>
      <c r="AF19" s="148">
        <v>3</v>
      </c>
      <c r="AG19" s="171">
        <v>2</v>
      </c>
      <c r="AH19" s="72">
        <v>2</v>
      </c>
      <c r="AI19" s="148">
        <v>1</v>
      </c>
      <c r="AJ19" s="148">
        <v>1</v>
      </c>
      <c r="AK19" s="171">
        <v>0</v>
      </c>
      <c r="AL19" s="72">
        <v>0</v>
      </c>
      <c r="AM19" s="148">
        <v>2</v>
      </c>
      <c r="AN19" s="148">
        <v>0</v>
      </c>
      <c r="AO19" s="148">
        <v>2</v>
      </c>
      <c r="AP19" s="171">
        <v>2</v>
      </c>
      <c r="AQ19" s="72">
        <v>2</v>
      </c>
      <c r="AR19" s="148">
        <v>2</v>
      </c>
      <c r="AS19" s="148">
        <v>2</v>
      </c>
      <c r="AT19" s="171">
        <v>1</v>
      </c>
      <c r="AU19" s="72">
        <v>2</v>
      </c>
      <c r="AV19" s="160">
        <v>2</v>
      </c>
      <c r="AW19" s="368"/>
      <c r="AX19" s="148"/>
      <c r="AY19" s="171"/>
      <c r="AZ19" s="553">
        <f t="shared" si="0"/>
        <v>43</v>
      </c>
      <c r="BA19" s="234">
        <f t="shared" si="1"/>
        <v>94</v>
      </c>
    </row>
    <row r="20" spans="1:53" ht="20.25">
      <c r="A20" s="361">
        <v>23</v>
      </c>
      <c r="B20" s="393" t="s">
        <v>142</v>
      </c>
      <c r="C20" s="154">
        <v>93</v>
      </c>
      <c r="D20" s="160">
        <v>4</v>
      </c>
      <c r="E20" s="160">
        <v>4</v>
      </c>
      <c r="F20" s="160">
        <v>2</v>
      </c>
      <c r="G20" s="164">
        <v>3</v>
      </c>
      <c r="H20" s="160">
        <v>3</v>
      </c>
      <c r="I20" s="160">
        <v>2</v>
      </c>
      <c r="J20" s="160">
        <v>2</v>
      </c>
      <c r="K20" s="164">
        <v>1</v>
      </c>
      <c r="L20" s="160">
        <v>3</v>
      </c>
      <c r="M20" s="160">
        <v>3</v>
      </c>
      <c r="N20" s="160">
        <v>2</v>
      </c>
      <c r="O20" s="164">
        <v>1</v>
      </c>
      <c r="P20" s="160">
        <v>3</v>
      </c>
      <c r="Q20" s="160">
        <v>3</v>
      </c>
      <c r="R20" s="160">
        <v>2</v>
      </c>
      <c r="S20" s="160">
        <v>3</v>
      </c>
      <c r="T20" s="164">
        <v>3</v>
      </c>
      <c r="U20" s="146">
        <v>3</v>
      </c>
      <c r="V20" s="160">
        <v>2</v>
      </c>
      <c r="W20" s="160">
        <v>3</v>
      </c>
      <c r="X20" s="160">
        <v>0</v>
      </c>
      <c r="Y20" s="56"/>
      <c r="Z20" s="72">
        <v>2</v>
      </c>
      <c r="AA20" s="148">
        <v>2</v>
      </c>
      <c r="AB20" s="148">
        <v>2</v>
      </c>
      <c r="AC20" s="171">
        <v>1</v>
      </c>
      <c r="AD20" s="72">
        <v>1</v>
      </c>
      <c r="AE20" s="148">
        <v>0</v>
      </c>
      <c r="AF20" s="148">
        <v>0</v>
      </c>
      <c r="AG20" s="171">
        <v>2</v>
      </c>
      <c r="AH20" s="72">
        <v>3</v>
      </c>
      <c r="AI20" s="148">
        <v>2</v>
      </c>
      <c r="AJ20" s="148">
        <v>3</v>
      </c>
      <c r="AK20" s="171">
        <v>2</v>
      </c>
      <c r="AL20" s="72">
        <v>2</v>
      </c>
      <c r="AM20" s="148">
        <v>2</v>
      </c>
      <c r="AN20" s="148">
        <v>3</v>
      </c>
      <c r="AO20" s="148">
        <v>3</v>
      </c>
      <c r="AP20" s="171">
        <v>1</v>
      </c>
      <c r="AQ20" s="72">
        <v>1</v>
      </c>
      <c r="AR20" s="148">
        <v>2</v>
      </c>
      <c r="AS20" s="148">
        <v>3</v>
      </c>
      <c r="AT20" s="171">
        <v>1</v>
      </c>
      <c r="AU20" s="72">
        <v>1</v>
      </c>
      <c r="AV20" s="160">
        <v>3</v>
      </c>
      <c r="AW20" s="368"/>
      <c r="AX20" s="148"/>
      <c r="AY20" s="171"/>
      <c r="AZ20" s="553">
        <f t="shared" si="0"/>
        <v>42</v>
      </c>
      <c r="BA20" s="234">
        <f t="shared" si="1"/>
        <v>94</v>
      </c>
    </row>
    <row r="21" spans="1:53" ht="21" thickBot="1">
      <c r="A21" s="369">
        <v>94</v>
      </c>
      <c r="B21" s="394" t="s">
        <v>47</v>
      </c>
      <c r="C21" s="346">
        <v>94</v>
      </c>
      <c r="D21" s="161">
        <v>0</v>
      </c>
      <c r="E21" s="161">
        <v>0</v>
      </c>
      <c r="F21" s="161">
        <v>2</v>
      </c>
      <c r="G21" s="162">
        <v>3</v>
      </c>
      <c r="H21" s="161">
        <v>3</v>
      </c>
      <c r="I21" s="161">
        <v>3</v>
      </c>
      <c r="J21" s="161">
        <v>3</v>
      </c>
      <c r="K21" s="162">
        <v>2</v>
      </c>
      <c r="L21" s="161">
        <v>3</v>
      </c>
      <c r="M21" s="161">
        <v>2</v>
      </c>
      <c r="N21" s="161">
        <v>3</v>
      </c>
      <c r="O21" s="162">
        <v>2</v>
      </c>
      <c r="P21" s="161">
        <v>3</v>
      </c>
      <c r="Q21" s="161">
        <v>3</v>
      </c>
      <c r="R21" s="161">
        <v>2</v>
      </c>
      <c r="S21" s="161">
        <v>3</v>
      </c>
      <c r="T21" s="162">
        <v>3</v>
      </c>
      <c r="U21" s="149">
        <v>3</v>
      </c>
      <c r="V21" s="161">
        <v>1</v>
      </c>
      <c r="W21" s="161">
        <v>2</v>
      </c>
      <c r="X21" s="161">
        <v>0</v>
      </c>
      <c r="Y21" s="395"/>
      <c r="Z21" s="172">
        <v>2</v>
      </c>
      <c r="AA21" s="370">
        <v>3</v>
      </c>
      <c r="AB21" s="370">
        <v>3</v>
      </c>
      <c r="AC21" s="73">
        <v>3</v>
      </c>
      <c r="AD21" s="172">
        <v>3</v>
      </c>
      <c r="AE21" s="370">
        <v>2</v>
      </c>
      <c r="AF21" s="370">
        <v>0</v>
      </c>
      <c r="AG21" s="73">
        <v>2</v>
      </c>
      <c r="AH21" s="172">
        <v>2</v>
      </c>
      <c r="AI21" s="370">
        <v>2</v>
      </c>
      <c r="AJ21" s="370">
        <v>2</v>
      </c>
      <c r="AK21" s="73">
        <v>1</v>
      </c>
      <c r="AL21" s="172">
        <v>3</v>
      </c>
      <c r="AM21" s="370">
        <v>2</v>
      </c>
      <c r="AN21" s="370">
        <v>2</v>
      </c>
      <c r="AO21" s="370">
        <v>2</v>
      </c>
      <c r="AP21" s="73">
        <v>1</v>
      </c>
      <c r="AQ21" s="172">
        <v>2</v>
      </c>
      <c r="AR21" s="370">
        <v>2</v>
      </c>
      <c r="AS21" s="370">
        <v>2</v>
      </c>
      <c r="AT21" s="73">
        <v>1</v>
      </c>
      <c r="AU21" s="172">
        <v>3</v>
      </c>
      <c r="AV21" s="161">
        <v>2</v>
      </c>
      <c r="AW21" s="371"/>
      <c r="AX21" s="370"/>
      <c r="AY21" s="73"/>
      <c r="AZ21" s="166">
        <f t="shared" si="0"/>
        <v>47</v>
      </c>
      <c r="BA21" s="235">
        <f t="shared" si="1"/>
        <v>93</v>
      </c>
    </row>
    <row r="22" spans="1:53" ht="20.25">
      <c r="A22" s="372">
        <v>14</v>
      </c>
      <c r="B22" s="543" t="s">
        <v>16</v>
      </c>
      <c r="C22" s="342">
        <v>93</v>
      </c>
      <c r="D22" s="158">
        <v>2</v>
      </c>
      <c r="E22" s="158">
        <v>0</v>
      </c>
      <c r="F22" s="158">
        <v>0</v>
      </c>
      <c r="G22" s="163">
        <v>3</v>
      </c>
      <c r="H22" s="158">
        <v>3</v>
      </c>
      <c r="I22" s="158">
        <v>2</v>
      </c>
      <c r="J22" s="158">
        <v>2</v>
      </c>
      <c r="K22" s="163">
        <v>2</v>
      </c>
      <c r="L22" s="158">
        <v>2</v>
      </c>
      <c r="M22" s="158">
        <v>3</v>
      </c>
      <c r="N22" s="158">
        <v>3</v>
      </c>
      <c r="O22" s="163">
        <v>1</v>
      </c>
      <c r="P22" s="158">
        <v>2</v>
      </c>
      <c r="Q22" s="158">
        <v>3</v>
      </c>
      <c r="R22" s="158">
        <v>2</v>
      </c>
      <c r="S22" s="158">
        <v>2</v>
      </c>
      <c r="T22" s="163">
        <v>3</v>
      </c>
      <c r="U22" s="157">
        <v>1</v>
      </c>
      <c r="V22" s="158">
        <v>3</v>
      </c>
      <c r="W22" s="158">
        <v>3</v>
      </c>
      <c r="X22" s="158">
        <v>0</v>
      </c>
      <c r="Y22" s="159"/>
      <c r="Z22" s="330">
        <v>2</v>
      </c>
      <c r="AA22" s="365">
        <v>3</v>
      </c>
      <c r="AB22" s="365">
        <v>2</v>
      </c>
      <c r="AC22" s="366">
        <v>3</v>
      </c>
      <c r="AD22" s="330">
        <v>2</v>
      </c>
      <c r="AE22" s="365">
        <v>3</v>
      </c>
      <c r="AF22" s="365">
        <v>3</v>
      </c>
      <c r="AG22" s="366">
        <v>1</v>
      </c>
      <c r="AH22" s="330">
        <v>3</v>
      </c>
      <c r="AI22" s="365">
        <v>2</v>
      </c>
      <c r="AJ22" s="365">
        <v>2</v>
      </c>
      <c r="AK22" s="366">
        <v>2</v>
      </c>
      <c r="AL22" s="330">
        <v>3</v>
      </c>
      <c r="AM22" s="365">
        <v>2</v>
      </c>
      <c r="AN22" s="365">
        <v>2</v>
      </c>
      <c r="AO22" s="365">
        <v>2</v>
      </c>
      <c r="AP22" s="366">
        <v>1</v>
      </c>
      <c r="AQ22" s="330">
        <v>0</v>
      </c>
      <c r="AR22" s="365">
        <v>3</v>
      </c>
      <c r="AS22" s="365">
        <v>3</v>
      </c>
      <c r="AT22" s="366">
        <v>1</v>
      </c>
      <c r="AU22" s="330">
        <v>2</v>
      </c>
      <c r="AV22" s="158">
        <v>3</v>
      </c>
      <c r="AW22" s="367"/>
      <c r="AX22" s="365"/>
      <c r="AY22" s="366"/>
      <c r="AZ22" s="553">
        <f t="shared" si="0"/>
        <v>50</v>
      </c>
      <c r="BA22" s="553">
        <f t="shared" si="1"/>
        <v>92</v>
      </c>
    </row>
    <row r="23" spans="1:53" ht="20.25">
      <c r="A23" s="361">
        <v>19</v>
      </c>
      <c r="B23" s="391" t="s">
        <v>27</v>
      </c>
      <c r="C23" s="218">
        <v>90</v>
      </c>
      <c r="D23" s="160">
        <v>4</v>
      </c>
      <c r="E23" s="160">
        <v>2</v>
      </c>
      <c r="F23" s="160">
        <v>2</v>
      </c>
      <c r="G23" s="164">
        <v>3</v>
      </c>
      <c r="H23" s="160">
        <v>3</v>
      </c>
      <c r="I23" s="160">
        <v>3</v>
      </c>
      <c r="J23" s="160">
        <v>3</v>
      </c>
      <c r="K23" s="164">
        <v>2</v>
      </c>
      <c r="L23" s="160">
        <v>3</v>
      </c>
      <c r="M23" s="160">
        <v>3</v>
      </c>
      <c r="N23" s="160">
        <v>3</v>
      </c>
      <c r="O23" s="164">
        <v>2</v>
      </c>
      <c r="P23" s="160">
        <v>0</v>
      </c>
      <c r="Q23" s="160">
        <v>2</v>
      </c>
      <c r="R23" s="160">
        <v>2</v>
      </c>
      <c r="S23" s="160">
        <v>3</v>
      </c>
      <c r="T23" s="164">
        <v>2</v>
      </c>
      <c r="U23" s="146">
        <v>1</v>
      </c>
      <c r="V23" s="160">
        <v>3</v>
      </c>
      <c r="W23" s="160">
        <v>2</v>
      </c>
      <c r="X23" s="160">
        <v>1</v>
      </c>
      <c r="Y23" s="56"/>
      <c r="Z23" s="72">
        <v>0</v>
      </c>
      <c r="AA23" s="148">
        <v>3</v>
      </c>
      <c r="AB23" s="148">
        <v>1</v>
      </c>
      <c r="AC23" s="171">
        <v>2</v>
      </c>
      <c r="AD23" s="72">
        <v>1</v>
      </c>
      <c r="AE23" s="148">
        <v>2</v>
      </c>
      <c r="AF23" s="148">
        <v>2</v>
      </c>
      <c r="AG23" s="171">
        <v>1</v>
      </c>
      <c r="AH23" s="72">
        <v>3</v>
      </c>
      <c r="AI23" s="148">
        <v>2</v>
      </c>
      <c r="AJ23" s="148">
        <v>3</v>
      </c>
      <c r="AK23" s="171">
        <v>2</v>
      </c>
      <c r="AL23" s="72">
        <v>2</v>
      </c>
      <c r="AM23" s="148">
        <v>3</v>
      </c>
      <c r="AN23" s="148">
        <v>3</v>
      </c>
      <c r="AO23" s="148">
        <v>2</v>
      </c>
      <c r="AP23" s="171">
        <v>0</v>
      </c>
      <c r="AQ23" s="72">
        <v>2</v>
      </c>
      <c r="AR23" s="148">
        <v>2</v>
      </c>
      <c r="AS23" s="148">
        <v>1</v>
      </c>
      <c r="AT23" s="171">
        <v>1</v>
      </c>
      <c r="AU23" s="72">
        <v>2</v>
      </c>
      <c r="AV23" s="160">
        <v>3</v>
      </c>
      <c r="AW23" s="368"/>
      <c r="AX23" s="148"/>
      <c r="AY23" s="171"/>
      <c r="AZ23" s="234">
        <f t="shared" si="0"/>
        <v>43</v>
      </c>
      <c r="BA23" s="234">
        <f t="shared" si="1"/>
        <v>92</v>
      </c>
    </row>
    <row r="24" spans="1:53" ht="20.25">
      <c r="A24" s="361">
        <v>8</v>
      </c>
      <c r="B24" s="391" t="s">
        <v>7</v>
      </c>
      <c r="C24" s="154">
        <v>87</v>
      </c>
      <c r="D24" s="160">
        <v>0</v>
      </c>
      <c r="E24" s="160">
        <v>0</v>
      </c>
      <c r="F24" s="160">
        <v>0</v>
      </c>
      <c r="G24" s="164">
        <v>2</v>
      </c>
      <c r="H24" s="160">
        <v>3</v>
      </c>
      <c r="I24" s="160">
        <v>2</v>
      </c>
      <c r="J24" s="160">
        <v>3</v>
      </c>
      <c r="K24" s="164">
        <v>1</v>
      </c>
      <c r="L24" s="160">
        <v>3</v>
      </c>
      <c r="M24" s="160">
        <v>2</v>
      </c>
      <c r="N24" s="160">
        <v>3</v>
      </c>
      <c r="O24" s="164">
        <v>2</v>
      </c>
      <c r="P24" s="160">
        <v>3</v>
      </c>
      <c r="Q24" s="160">
        <v>3</v>
      </c>
      <c r="R24" s="160">
        <v>2</v>
      </c>
      <c r="S24" s="160">
        <v>3</v>
      </c>
      <c r="T24" s="164">
        <v>2</v>
      </c>
      <c r="U24" s="146">
        <v>2</v>
      </c>
      <c r="V24" s="160">
        <v>2</v>
      </c>
      <c r="W24" s="160">
        <v>3</v>
      </c>
      <c r="X24" s="160">
        <v>0</v>
      </c>
      <c r="Y24" s="56"/>
      <c r="Z24" s="72">
        <v>2</v>
      </c>
      <c r="AA24" s="148">
        <v>2</v>
      </c>
      <c r="AB24" s="148">
        <v>2</v>
      </c>
      <c r="AC24" s="171">
        <v>1</v>
      </c>
      <c r="AD24" s="72">
        <v>2</v>
      </c>
      <c r="AE24" s="148">
        <v>2</v>
      </c>
      <c r="AF24" s="148">
        <v>3</v>
      </c>
      <c r="AG24" s="171">
        <v>2</v>
      </c>
      <c r="AH24" s="72">
        <v>3</v>
      </c>
      <c r="AI24" s="148">
        <v>2</v>
      </c>
      <c r="AJ24" s="148">
        <v>3</v>
      </c>
      <c r="AK24" s="171">
        <v>2</v>
      </c>
      <c r="AL24" s="72">
        <v>2</v>
      </c>
      <c r="AM24" s="148">
        <v>2</v>
      </c>
      <c r="AN24" s="148">
        <v>3</v>
      </c>
      <c r="AO24" s="148">
        <v>3</v>
      </c>
      <c r="AP24" s="171">
        <v>2</v>
      </c>
      <c r="AQ24" s="72">
        <v>2</v>
      </c>
      <c r="AR24" s="148">
        <v>3</v>
      </c>
      <c r="AS24" s="148">
        <v>3</v>
      </c>
      <c r="AT24" s="171">
        <v>1</v>
      </c>
      <c r="AU24" s="72">
        <v>2</v>
      </c>
      <c r="AV24" s="160">
        <v>2</v>
      </c>
      <c r="AW24" s="368"/>
      <c r="AX24" s="148"/>
      <c r="AY24" s="171"/>
      <c r="AZ24" s="234">
        <f t="shared" si="0"/>
        <v>51</v>
      </c>
      <c r="BA24" s="234">
        <f t="shared" si="1"/>
        <v>92</v>
      </c>
    </row>
    <row r="25" spans="1:53" ht="20.25">
      <c r="A25" s="361">
        <v>2</v>
      </c>
      <c r="B25" s="393" t="s">
        <v>113</v>
      </c>
      <c r="C25" s="154">
        <v>93</v>
      </c>
      <c r="D25" s="160">
        <v>4</v>
      </c>
      <c r="E25" s="160">
        <v>2</v>
      </c>
      <c r="F25" s="160">
        <v>2</v>
      </c>
      <c r="G25" s="164">
        <v>3</v>
      </c>
      <c r="H25" s="160">
        <v>3</v>
      </c>
      <c r="I25" s="160">
        <v>3</v>
      </c>
      <c r="J25" s="160">
        <v>1</v>
      </c>
      <c r="K25" s="164">
        <v>3</v>
      </c>
      <c r="L25" s="160">
        <v>3</v>
      </c>
      <c r="M25" s="160">
        <v>2</v>
      </c>
      <c r="N25" s="160">
        <v>0</v>
      </c>
      <c r="O25" s="164">
        <v>2</v>
      </c>
      <c r="P25" s="160">
        <v>3</v>
      </c>
      <c r="Q25" s="160">
        <v>2</v>
      </c>
      <c r="R25" s="160">
        <v>2</v>
      </c>
      <c r="S25" s="160">
        <v>3</v>
      </c>
      <c r="T25" s="164">
        <v>2</v>
      </c>
      <c r="U25" s="146">
        <v>2</v>
      </c>
      <c r="V25" s="160">
        <v>2</v>
      </c>
      <c r="W25" s="160">
        <v>2</v>
      </c>
      <c r="X25" s="160">
        <v>1</v>
      </c>
      <c r="Y25" s="56"/>
      <c r="Z25" s="72">
        <v>2</v>
      </c>
      <c r="AA25" s="148">
        <v>2</v>
      </c>
      <c r="AB25" s="148">
        <v>0</v>
      </c>
      <c r="AC25" s="171">
        <v>1</v>
      </c>
      <c r="AD25" s="72">
        <v>3</v>
      </c>
      <c r="AE25" s="148">
        <v>3</v>
      </c>
      <c r="AF25" s="148">
        <v>3</v>
      </c>
      <c r="AG25" s="171">
        <v>2</v>
      </c>
      <c r="AH25" s="72">
        <v>2</v>
      </c>
      <c r="AI25" s="148">
        <v>2</v>
      </c>
      <c r="AJ25" s="148">
        <v>2</v>
      </c>
      <c r="AK25" s="171">
        <v>0</v>
      </c>
      <c r="AL25" s="72">
        <v>2</v>
      </c>
      <c r="AM25" s="148">
        <v>3</v>
      </c>
      <c r="AN25" s="148">
        <v>2</v>
      </c>
      <c r="AO25" s="148">
        <v>2</v>
      </c>
      <c r="AP25" s="171">
        <v>2</v>
      </c>
      <c r="AQ25" s="72">
        <v>2</v>
      </c>
      <c r="AR25" s="148">
        <v>3</v>
      </c>
      <c r="AS25" s="148">
        <v>0</v>
      </c>
      <c r="AT25" s="171">
        <v>2</v>
      </c>
      <c r="AU25" s="72">
        <v>3</v>
      </c>
      <c r="AV25" s="160">
        <v>0</v>
      </c>
      <c r="AW25" s="368"/>
      <c r="AX25" s="148"/>
      <c r="AY25" s="171"/>
      <c r="AZ25" s="234">
        <f t="shared" si="0"/>
        <v>43</v>
      </c>
      <c r="BA25" s="234">
        <f t="shared" si="1"/>
        <v>90</v>
      </c>
    </row>
    <row r="26" spans="1:59" ht="20.25">
      <c r="A26" s="361">
        <v>8</v>
      </c>
      <c r="B26" s="393" t="s">
        <v>124</v>
      </c>
      <c r="C26" s="154">
        <v>88</v>
      </c>
      <c r="D26" s="160">
        <v>1</v>
      </c>
      <c r="E26" s="160">
        <v>1</v>
      </c>
      <c r="F26" s="160">
        <v>2</v>
      </c>
      <c r="G26" s="164">
        <v>2</v>
      </c>
      <c r="H26" s="160">
        <v>2</v>
      </c>
      <c r="I26" s="160">
        <v>3</v>
      </c>
      <c r="J26" s="160">
        <v>3</v>
      </c>
      <c r="K26" s="164">
        <v>2</v>
      </c>
      <c r="L26" s="160">
        <v>3</v>
      </c>
      <c r="M26" s="160">
        <v>2</v>
      </c>
      <c r="N26" s="160">
        <v>2</v>
      </c>
      <c r="O26" s="164">
        <v>1</v>
      </c>
      <c r="P26" s="160">
        <v>3</v>
      </c>
      <c r="Q26" s="160">
        <v>2</v>
      </c>
      <c r="R26" s="160">
        <v>2</v>
      </c>
      <c r="S26" s="160">
        <v>3</v>
      </c>
      <c r="T26" s="164">
        <v>3</v>
      </c>
      <c r="U26" s="146">
        <v>2</v>
      </c>
      <c r="V26" s="160">
        <v>1</v>
      </c>
      <c r="W26" s="160">
        <v>3</v>
      </c>
      <c r="X26" s="160">
        <v>1</v>
      </c>
      <c r="Y26" s="56"/>
      <c r="Z26" s="72">
        <v>2</v>
      </c>
      <c r="AA26" s="148">
        <v>2</v>
      </c>
      <c r="AB26" s="148">
        <v>1</v>
      </c>
      <c r="AC26" s="171">
        <v>3</v>
      </c>
      <c r="AD26" s="72">
        <v>2</v>
      </c>
      <c r="AE26" s="148">
        <v>3</v>
      </c>
      <c r="AF26" s="148">
        <v>2</v>
      </c>
      <c r="AG26" s="171">
        <v>2</v>
      </c>
      <c r="AH26" s="72">
        <v>3</v>
      </c>
      <c r="AI26" s="148">
        <v>1</v>
      </c>
      <c r="AJ26" s="148">
        <v>2</v>
      </c>
      <c r="AK26" s="171">
        <v>0</v>
      </c>
      <c r="AL26" s="72">
        <v>2</v>
      </c>
      <c r="AM26" s="148">
        <v>3</v>
      </c>
      <c r="AN26" s="148">
        <v>2</v>
      </c>
      <c r="AO26" s="148">
        <v>1</v>
      </c>
      <c r="AP26" s="171">
        <v>3</v>
      </c>
      <c r="AQ26" s="72">
        <v>2</v>
      </c>
      <c r="AR26" s="148">
        <v>3</v>
      </c>
      <c r="AS26" s="148">
        <v>2</v>
      </c>
      <c r="AT26" s="171">
        <v>0</v>
      </c>
      <c r="AU26" s="72">
        <v>2</v>
      </c>
      <c r="AV26" s="160">
        <v>2</v>
      </c>
      <c r="AW26" s="368"/>
      <c r="AX26" s="148"/>
      <c r="AY26" s="171"/>
      <c r="AZ26" s="234">
        <f t="shared" si="0"/>
        <v>45</v>
      </c>
      <c r="BA26" s="234">
        <f t="shared" si="1"/>
        <v>89</v>
      </c>
      <c r="BF26" s="208"/>
      <c r="BG26" s="208"/>
    </row>
    <row r="27" spans="1:59" ht="20.25">
      <c r="A27" s="361">
        <v>9</v>
      </c>
      <c r="B27" s="362" t="s">
        <v>170</v>
      </c>
      <c r="C27" s="154">
        <v>97</v>
      </c>
      <c r="D27" s="160"/>
      <c r="E27" s="160"/>
      <c r="F27" s="160"/>
      <c r="G27" s="164"/>
      <c r="H27" s="160">
        <v>2</v>
      </c>
      <c r="I27" s="160">
        <v>3</v>
      </c>
      <c r="J27" s="160">
        <v>3</v>
      </c>
      <c r="K27" s="164">
        <v>3</v>
      </c>
      <c r="L27" s="160">
        <v>0</v>
      </c>
      <c r="M27" s="160">
        <v>2</v>
      </c>
      <c r="N27" s="160">
        <v>0</v>
      </c>
      <c r="O27" s="164">
        <v>0</v>
      </c>
      <c r="P27" s="160">
        <v>3</v>
      </c>
      <c r="Q27" s="160">
        <v>3</v>
      </c>
      <c r="R27" s="160">
        <v>2</v>
      </c>
      <c r="S27" s="160">
        <v>2</v>
      </c>
      <c r="T27" s="164">
        <v>2</v>
      </c>
      <c r="U27" s="146">
        <v>4</v>
      </c>
      <c r="V27" s="160">
        <v>2</v>
      </c>
      <c r="W27" s="160">
        <v>4</v>
      </c>
      <c r="X27" s="160">
        <v>1</v>
      </c>
      <c r="Y27" s="56"/>
      <c r="Z27" s="72">
        <v>2</v>
      </c>
      <c r="AA27" s="148">
        <v>2</v>
      </c>
      <c r="AB27" s="148">
        <v>4</v>
      </c>
      <c r="AC27" s="171">
        <v>4</v>
      </c>
      <c r="AD27" s="72">
        <v>4</v>
      </c>
      <c r="AE27" s="148">
        <v>4</v>
      </c>
      <c r="AF27" s="148">
        <v>0</v>
      </c>
      <c r="AG27" s="171">
        <v>0</v>
      </c>
      <c r="AH27" s="72">
        <v>3</v>
      </c>
      <c r="AI27" s="148">
        <v>2</v>
      </c>
      <c r="AJ27" s="148">
        <v>3</v>
      </c>
      <c r="AK27" s="171">
        <v>3</v>
      </c>
      <c r="AL27" s="72">
        <v>3</v>
      </c>
      <c r="AM27" s="148">
        <v>3</v>
      </c>
      <c r="AN27" s="148">
        <v>2</v>
      </c>
      <c r="AO27" s="148">
        <v>3</v>
      </c>
      <c r="AP27" s="171">
        <v>1</v>
      </c>
      <c r="AQ27" s="72">
        <v>1</v>
      </c>
      <c r="AR27" s="148">
        <v>2</v>
      </c>
      <c r="AS27" s="148">
        <v>3</v>
      </c>
      <c r="AT27" s="171">
        <v>1</v>
      </c>
      <c r="AU27" s="72">
        <v>2</v>
      </c>
      <c r="AV27" s="160">
        <v>0</v>
      </c>
      <c r="AW27" s="368"/>
      <c r="AX27" s="148"/>
      <c r="AY27" s="171"/>
      <c r="AZ27" s="234">
        <f t="shared" si="0"/>
        <v>52</v>
      </c>
      <c r="BA27" s="234">
        <f t="shared" si="1"/>
        <v>88</v>
      </c>
      <c r="BF27" s="208"/>
      <c r="BG27" s="208"/>
    </row>
    <row r="28" spans="1:59" ht="20.25">
      <c r="A28" s="361">
        <v>41</v>
      </c>
      <c r="B28" s="391" t="s">
        <v>8</v>
      </c>
      <c r="C28" s="154">
        <v>89</v>
      </c>
      <c r="D28" s="160">
        <v>0</v>
      </c>
      <c r="E28" s="160">
        <v>0</v>
      </c>
      <c r="F28" s="160">
        <v>0</v>
      </c>
      <c r="G28" s="164">
        <v>2</v>
      </c>
      <c r="H28" s="160">
        <v>0</v>
      </c>
      <c r="I28" s="160">
        <v>0</v>
      </c>
      <c r="J28" s="160">
        <v>0</v>
      </c>
      <c r="K28" s="164">
        <v>0</v>
      </c>
      <c r="L28" s="160">
        <v>3</v>
      </c>
      <c r="M28" s="160">
        <v>2</v>
      </c>
      <c r="N28" s="160">
        <v>2</v>
      </c>
      <c r="O28" s="164">
        <v>2</v>
      </c>
      <c r="P28" s="160">
        <v>3</v>
      </c>
      <c r="Q28" s="160">
        <v>3</v>
      </c>
      <c r="R28" s="160">
        <v>2</v>
      </c>
      <c r="S28" s="160">
        <v>3</v>
      </c>
      <c r="T28" s="164">
        <v>2</v>
      </c>
      <c r="U28" s="146">
        <v>2</v>
      </c>
      <c r="V28" s="160">
        <v>2</v>
      </c>
      <c r="W28" s="160">
        <v>2</v>
      </c>
      <c r="X28" s="160">
        <v>0</v>
      </c>
      <c r="Y28" s="56"/>
      <c r="Z28" s="72">
        <v>3</v>
      </c>
      <c r="AA28" s="148">
        <v>2</v>
      </c>
      <c r="AB28" s="148">
        <v>2</v>
      </c>
      <c r="AC28" s="171">
        <v>1</v>
      </c>
      <c r="AD28" s="72">
        <v>2</v>
      </c>
      <c r="AE28" s="148">
        <v>3</v>
      </c>
      <c r="AF28" s="148">
        <v>3</v>
      </c>
      <c r="AG28" s="171">
        <v>2</v>
      </c>
      <c r="AH28" s="72">
        <v>3</v>
      </c>
      <c r="AI28" s="148">
        <v>2</v>
      </c>
      <c r="AJ28" s="148">
        <v>3</v>
      </c>
      <c r="AK28" s="171">
        <v>3</v>
      </c>
      <c r="AL28" s="72">
        <v>2</v>
      </c>
      <c r="AM28" s="148">
        <v>2</v>
      </c>
      <c r="AN28" s="148">
        <v>3</v>
      </c>
      <c r="AO28" s="148">
        <v>3</v>
      </c>
      <c r="AP28" s="171">
        <v>1</v>
      </c>
      <c r="AQ28" s="72">
        <v>2</v>
      </c>
      <c r="AR28" s="148">
        <v>3</v>
      </c>
      <c r="AS28" s="148">
        <v>3</v>
      </c>
      <c r="AT28" s="171">
        <v>1</v>
      </c>
      <c r="AU28" s="72">
        <v>2</v>
      </c>
      <c r="AV28" s="160">
        <v>3</v>
      </c>
      <c r="AW28" s="368"/>
      <c r="AX28" s="148"/>
      <c r="AY28" s="171"/>
      <c r="AZ28" s="234">
        <f t="shared" si="0"/>
        <v>54</v>
      </c>
      <c r="BA28" s="234">
        <f t="shared" si="1"/>
        <v>84</v>
      </c>
      <c r="BF28" s="208"/>
      <c r="BG28" s="208"/>
    </row>
    <row r="29" spans="1:53" ht="20.25">
      <c r="A29" s="361">
        <v>36</v>
      </c>
      <c r="B29" s="362" t="s">
        <v>24</v>
      </c>
      <c r="C29" s="154">
        <v>97</v>
      </c>
      <c r="D29" s="160">
        <v>0</v>
      </c>
      <c r="E29" s="160">
        <v>0</v>
      </c>
      <c r="F29" s="160">
        <v>0</v>
      </c>
      <c r="G29" s="164">
        <v>0</v>
      </c>
      <c r="H29" s="160">
        <v>1</v>
      </c>
      <c r="I29" s="160">
        <v>1</v>
      </c>
      <c r="J29" s="160">
        <v>3</v>
      </c>
      <c r="K29" s="164">
        <v>2</v>
      </c>
      <c r="L29" s="160">
        <v>3</v>
      </c>
      <c r="M29" s="160">
        <v>2</v>
      </c>
      <c r="N29" s="160">
        <v>3</v>
      </c>
      <c r="O29" s="164">
        <v>1</v>
      </c>
      <c r="P29" s="160">
        <v>3</v>
      </c>
      <c r="Q29" s="160">
        <v>3</v>
      </c>
      <c r="R29" s="160">
        <v>3</v>
      </c>
      <c r="S29" s="160">
        <v>3</v>
      </c>
      <c r="T29" s="164">
        <v>3</v>
      </c>
      <c r="U29" s="146">
        <v>4</v>
      </c>
      <c r="V29" s="160">
        <v>2</v>
      </c>
      <c r="W29" s="160">
        <v>2</v>
      </c>
      <c r="X29" s="160">
        <v>1</v>
      </c>
      <c r="Y29" s="56"/>
      <c r="Z29" s="72">
        <v>3</v>
      </c>
      <c r="AA29" s="148">
        <v>3</v>
      </c>
      <c r="AB29" s="148">
        <v>2</v>
      </c>
      <c r="AC29" s="171">
        <v>2</v>
      </c>
      <c r="AD29" s="72">
        <v>3</v>
      </c>
      <c r="AE29" s="148">
        <v>2</v>
      </c>
      <c r="AF29" s="148">
        <v>3</v>
      </c>
      <c r="AG29" s="171">
        <v>2</v>
      </c>
      <c r="AH29" s="72">
        <v>3</v>
      </c>
      <c r="AI29" s="148">
        <v>1</v>
      </c>
      <c r="AJ29" s="148">
        <v>3</v>
      </c>
      <c r="AK29" s="171">
        <v>2</v>
      </c>
      <c r="AL29" s="72">
        <v>3</v>
      </c>
      <c r="AM29" s="148">
        <v>0</v>
      </c>
      <c r="AN29" s="148">
        <v>2</v>
      </c>
      <c r="AO29" s="148">
        <v>2</v>
      </c>
      <c r="AP29" s="171">
        <v>2</v>
      </c>
      <c r="AQ29" s="72">
        <v>1</v>
      </c>
      <c r="AR29" s="148">
        <v>3</v>
      </c>
      <c r="AS29" s="148">
        <v>0</v>
      </c>
      <c r="AT29" s="171">
        <v>0</v>
      </c>
      <c r="AU29" s="72">
        <v>2</v>
      </c>
      <c r="AV29" s="160">
        <v>0</v>
      </c>
      <c r="AW29" s="368"/>
      <c r="AX29" s="148"/>
      <c r="AY29" s="171"/>
      <c r="AZ29" s="234">
        <f t="shared" si="0"/>
        <v>44</v>
      </c>
      <c r="BA29" s="234">
        <f t="shared" si="1"/>
        <v>84</v>
      </c>
    </row>
    <row r="30" spans="1:53" ht="20.25">
      <c r="A30" s="361">
        <v>23</v>
      </c>
      <c r="B30" s="391" t="s">
        <v>49</v>
      </c>
      <c r="C30" s="218">
        <v>90</v>
      </c>
      <c r="D30" s="160">
        <v>4</v>
      </c>
      <c r="E30" s="160">
        <v>2</v>
      </c>
      <c r="F30" s="160">
        <v>1</v>
      </c>
      <c r="G30" s="164">
        <v>1</v>
      </c>
      <c r="H30" s="160">
        <v>3</v>
      </c>
      <c r="I30" s="160">
        <v>2</v>
      </c>
      <c r="J30" s="160">
        <v>3</v>
      </c>
      <c r="K30" s="164">
        <v>2</v>
      </c>
      <c r="L30" s="160">
        <v>3</v>
      </c>
      <c r="M30" s="160">
        <v>3</v>
      </c>
      <c r="N30" s="160">
        <v>2</v>
      </c>
      <c r="O30" s="164">
        <v>0</v>
      </c>
      <c r="P30" s="160">
        <v>3</v>
      </c>
      <c r="Q30" s="160">
        <v>3</v>
      </c>
      <c r="R30" s="160">
        <v>2</v>
      </c>
      <c r="S30" s="160">
        <v>3</v>
      </c>
      <c r="T30" s="164">
        <v>3</v>
      </c>
      <c r="U30" s="146">
        <v>1</v>
      </c>
      <c r="V30" s="160">
        <v>1</v>
      </c>
      <c r="W30" s="160">
        <v>2</v>
      </c>
      <c r="X30" s="160">
        <v>1</v>
      </c>
      <c r="Y30" s="56"/>
      <c r="Z30" s="72">
        <v>0</v>
      </c>
      <c r="AA30" s="148">
        <v>3</v>
      </c>
      <c r="AB30" s="148">
        <v>1</v>
      </c>
      <c r="AC30" s="171">
        <v>3</v>
      </c>
      <c r="AD30" s="72">
        <v>2</v>
      </c>
      <c r="AE30" s="148">
        <v>1</v>
      </c>
      <c r="AF30" s="148">
        <v>0</v>
      </c>
      <c r="AG30" s="171">
        <v>2</v>
      </c>
      <c r="AH30" s="72">
        <v>3</v>
      </c>
      <c r="AI30" s="148">
        <v>2</v>
      </c>
      <c r="AJ30" s="148">
        <v>2</v>
      </c>
      <c r="AK30" s="171">
        <v>1</v>
      </c>
      <c r="AL30" s="72">
        <v>1</v>
      </c>
      <c r="AM30" s="148">
        <v>1</v>
      </c>
      <c r="AN30" s="148">
        <v>3</v>
      </c>
      <c r="AO30" s="148">
        <v>2</v>
      </c>
      <c r="AP30" s="171">
        <v>0</v>
      </c>
      <c r="AQ30" s="72">
        <v>2</v>
      </c>
      <c r="AR30" s="148">
        <v>3</v>
      </c>
      <c r="AS30" s="148">
        <v>1</v>
      </c>
      <c r="AT30" s="171">
        <v>1</v>
      </c>
      <c r="AU30" s="72">
        <v>2</v>
      </c>
      <c r="AV30" s="160">
        <v>1</v>
      </c>
      <c r="AW30" s="368"/>
      <c r="AX30" s="148"/>
      <c r="AY30" s="171"/>
      <c r="AZ30" s="234">
        <f t="shared" si="0"/>
        <v>37</v>
      </c>
      <c r="BA30" s="234">
        <f t="shared" si="1"/>
        <v>82</v>
      </c>
    </row>
    <row r="31" spans="1:53" ht="20.25">
      <c r="A31" s="361">
        <v>15</v>
      </c>
      <c r="B31" s="391" t="s">
        <v>116</v>
      </c>
      <c r="C31" s="154">
        <v>92</v>
      </c>
      <c r="D31" s="160">
        <v>0</v>
      </c>
      <c r="E31" s="160">
        <v>0</v>
      </c>
      <c r="F31" s="160">
        <v>0</v>
      </c>
      <c r="G31" s="164">
        <v>1</v>
      </c>
      <c r="H31" s="160">
        <v>3</v>
      </c>
      <c r="I31" s="160">
        <v>3</v>
      </c>
      <c r="J31" s="160">
        <v>3</v>
      </c>
      <c r="K31" s="164">
        <v>3</v>
      </c>
      <c r="L31" s="160">
        <v>3</v>
      </c>
      <c r="M31" s="160">
        <v>3</v>
      </c>
      <c r="N31" s="160">
        <v>3</v>
      </c>
      <c r="O31" s="164">
        <v>2</v>
      </c>
      <c r="P31" s="160">
        <v>3</v>
      </c>
      <c r="Q31" s="160">
        <v>3</v>
      </c>
      <c r="R31" s="160">
        <v>2</v>
      </c>
      <c r="S31" s="160">
        <v>3</v>
      </c>
      <c r="T31" s="164">
        <v>3</v>
      </c>
      <c r="U31" s="146">
        <v>0</v>
      </c>
      <c r="V31" s="160">
        <v>0</v>
      </c>
      <c r="W31" s="160">
        <v>0</v>
      </c>
      <c r="X31" s="160">
        <v>0</v>
      </c>
      <c r="Y31" s="56"/>
      <c r="Z31" s="72">
        <v>0</v>
      </c>
      <c r="AA31" s="148">
        <v>3</v>
      </c>
      <c r="AB31" s="148">
        <v>3</v>
      </c>
      <c r="AC31" s="171">
        <v>2</v>
      </c>
      <c r="AD31" s="72">
        <v>1</v>
      </c>
      <c r="AE31" s="148">
        <v>2</v>
      </c>
      <c r="AF31" s="148">
        <v>3</v>
      </c>
      <c r="AG31" s="171">
        <v>2</v>
      </c>
      <c r="AH31" s="72">
        <v>3</v>
      </c>
      <c r="AI31" s="148">
        <v>2</v>
      </c>
      <c r="AJ31" s="148">
        <v>3</v>
      </c>
      <c r="AK31" s="171">
        <v>2</v>
      </c>
      <c r="AL31" s="72">
        <v>0</v>
      </c>
      <c r="AM31" s="148">
        <v>1</v>
      </c>
      <c r="AN31" s="148">
        <v>3</v>
      </c>
      <c r="AO31" s="148">
        <v>2</v>
      </c>
      <c r="AP31" s="171">
        <v>1</v>
      </c>
      <c r="AQ31" s="72">
        <v>2</v>
      </c>
      <c r="AR31" s="148">
        <v>3</v>
      </c>
      <c r="AS31" s="148">
        <v>1</v>
      </c>
      <c r="AT31" s="171">
        <v>1</v>
      </c>
      <c r="AU31" s="72">
        <v>2</v>
      </c>
      <c r="AV31" s="160">
        <v>2</v>
      </c>
      <c r="AW31" s="368"/>
      <c r="AX31" s="148"/>
      <c r="AY31" s="171"/>
      <c r="AZ31" s="234">
        <f t="shared" si="0"/>
        <v>44</v>
      </c>
      <c r="BA31" s="234">
        <f t="shared" si="1"/>
        <v>82</v>
      </c>
    </row>
    <row r="32" spans="1:53" ht="20.25">
      <c r="A32" s="361">
        <v>29</v>
      </c>
      <c r="B32" s="393" t="s">
        <v>45</v>
      </c>
      <c r="C32" s="154">
        <v>94</v>
      </c>
      <c r="D32" s="160">
        <v>0</v>
      </c>
      <c r="E32" s="160">
        <v>0</v>
      </c>
      <c r="F32" s="160">
        <v>2</v>
      </c>
      <c r="G32" s="164">
        <v>2</v>
      </c>
      <c r="H32" s="160">
        <v>3</v>
      </c>
      <c r="I32" s="160">
        <v>3</v>
      </c>
      <c r="J32" s="160">
        <v>3</v>
      </c>
      <c r="K32" s="164">
        <v>2</v>
      </c>
      <c r="L32" s="160">
        <v>3</v>
      </c>
      <c r="M32" s="160">
        <v>3</v>
      </c>
      <c r="N32" s="160">
        <v>3</v>
      </c>
      <c r="O32" s="164">
        <v>2</v>
      </c>
      <c r="P32" s="160">
        <v>2</v>
      </c>
      <c r="Q32" s="160">
        <v>3</v>
      </c>
      <c r="R32" s="160">
        <v>2</v>
      </c>
      <c r="S32" s="160">
        <v>3</v>
      </c>
      <c r="T32" s="164">
        <v>3</v>
      </c>
      <c r="U32" s="146">
        <v>3</v>
      </c>
      <c r="V32" s="160">
        <v>1</v>
      </c>
      <c r="W32" s="160">
        <v>0</v>
      </c>
      <c r="X32" s="160">
        <v>0</v>
      </c>
      <c r="Y32" s="56"/>
      <c r="Z32" s="72">
        <v>2</v>
      </c>
      <c r="AA32" s="148">
        <v>4</v>
      </c>
      <c r="AB32" s="148">
        <v>3</v>
      </c>
      <c r="AC32" s="171">
        <v>3</v>
      </c>
      <c r="AD32" s="72">
        <v>3</v>
      </c>
      <c r="AE32" s="148">
        <v>1</v>
      </c>
      <c r="AF32" s="148">
        <v>0</v>
      </c>
      <c r="AG32" s="171">
        <v>1</v>
      </c>
      <c r="AH32" s="72">
        <v>2</v>
      </c>
      <c r="AI32" s="148">
        <v>2</v>
      </c>
      <c r="AJ32" s="148">
        <v>2</v>
      </c>
      <c r="AK32" s="171">
        <v>2</v>
      </c>
      <c r="AL32" s="72">
        <v>1</v>
      </c>
      <c r="AM32" s="148">
        <v>2</v>
      </c>
      <c r="AN32" s="148">
        <v>1</v>
      </c>
      <c r="AO32" s="148">
        <v>1</v>
      </c>
      <c r="AP32" s="171">
        <v>0</v>
      </c>
      <c r="AQ32" s="72">
        <v>2</v>
      </c>
      <c r="AR32" s="148">
        <v>2</v>
      </c>
      <c r="AS32" s="148">
        <v>2</v>
      </c>
      <c r="AT32" s="171">
        <v>1</v>
      </c>
      <c r="AU32" s="72">
        <v>0</v>
      </c>
      <c r="AV32" s="160">
        <v>2</v>
      </c>
      <c r="AW32" s="368"/>
      <c r="AX32" s="148"/>
      <c r="AY32" s="171"/>
      <c r="AZ32" s="234">
        <f t="shared" si="0"/>
        <v>39</v>
      </c>
      <c r="BA32" s="234">
        <f t="shared" si="1"/>
        <v>82</v>
      </c>
    </row>
    <row r="33" spans="1:53" ht="20.25">
      <c r="A33" s="361">
        <v>4</v>
      </c>
      <c r="B33" s="393" t="s">
        <v>13</v>
      </c>
      <c r="C33" s="154">
        <v>92</v>
      </c>
      <c r="D33" s="160">
        <v>0</v>
      </c>
      <c r="E33" s="160">
        <v>4</v>
      </c>
      <c r="F33" s="160">
        <v>2</v>
      </c>
      <c r="G33" s="164">
        <v>2</v>
      </c>
      <c r="H33" s="160">
        <v>2</v>
      </c>
      <c r="I33" s="160">
        <v>2</v>
      </c>
      <c r="J33" s="160">
        <v>1</v>
      </c>
      <c r="K33" s="164">
        <v>2</v>
      </c>
      <c r="L33" s="160">
        <v>2</v>
      </c>
      <c r="M33" s="160">
        <v>2</v>
      </c>
      <c r="N33" s="160">
        <v>3</v>
      </c>
      <c r="O33" s="164">
        <v>1</v>
      </c>
      <c r="P33" s="160">
        <v>2</v>
      </c>
      <c r="Q33" s="160">
        <v>3</v>
      </c>
      <c r="R33" s="160">
        <v>1</v>
      </c>
      <c r="S33" s="160">
        <v>3</v>
      </c>
      <c r="T33" s="164">
        <v>2</v>
      </c>
      <c r="U33" s="146">
        <v>3</v>
      </c>
      <c r="V33" s="160">
        <v>1</v>
      </c>
      <c r="W33" s="160">
        <v>2</v>
      </c>
      <c r="X33" s="160">
        <v>1</v>
      </c>
      <c r="Y33" s="56"/>
      <c r="Z33" s="72">
        <v>2</v>
      </c>
      <c r="AA33" s="148">
        <v>2</v>
      </c>
      <c r="AB33" s="148">
        <v>1</v>
      </c>
      <c r="AC33" s="171">
        <v>2</v>
      </c>
      <c r="AD33" s="72">
        <v>2</v>
      </c>
      <c r="AE33" s="148">
        <v>2</v>
      </c>
      <c r="AF33" s="148">
        <v>2</v>
      </c>
      <c r="AG33" s="171">
        <v>1</v>
      </c>
      <c r="AH33" s="72">
        <v>3</v>
      </c>
      <c r="AI33" s="148">
        <v>1</v>
      </c>
      <c r="AJ33" s="148">
        <v>1</v>
      </c>
      <c r="AK33" s="171">
        <v>2</v>
      </c>
      <c r="AL33" s="72">
        <v>3</v>
      </c>
      <c r="AM33" s="148">
        <v>3</v>
      </c>
      <c r="AN33" s="148">
        <v>0</v>
      </c>
      <c r="AO33" s="148">
        <v>0</v>
      </c>
      <c r="AP33" s="171">
        <v>2</v>
      </c>
      <c r="AQ33" s="72">
        <v>3</v>
      </c>
      <c r="AR33" s="148">
        <v>2</v>
      </c>
      <c r="AS33" s="148">
        <v>3</v>
      </c>
      <c r="AT33" s="171">
        <v>0</v>
      </c>
      <c r="AU33" s="72">
        <v>0</v>
      </c>
      <c r="AV33" s="160">
        <v>3</v>
      </c>
      <c r="AW33" s="368"/>
      <c r="AX33" s="148"/>
      <c r="AY33" s="171"/>
      <c r="AZ33" s="234">
        <f t="shared" si="0"/>
        <v>40</v>
      </c>
      <c r="BA33" s="234">
        <f t="shared" si="1"/>
        <v>81</v>
      </c>
    </row>
    <row r="34" spans="1:53" ht="20.25">
      <c r="A34" s="361">
        <v>24</v>
      </c>
      <c r="B34" s="391" t="s">
        <v>1</v>
      </c>
      <c r="C34" s="218">
        <v>90</v>
      </c>
      <c r="D34" s="160">
        <v>0</v>
      </c>
      <c r="E34" s="160">
        <v>6</v>
      </c>
      <c r="F34" s="160">
        <v>2</v>
      </c>
      <c r="G34" s="164">
        <v>2</v>
      </c>
      <c r="H34" s="160">
        <v>2</v>
      </c>
      <c r="I34" s="160">
        <v>3</v>
      </c>
      <c r="J34" s="160">
        <v>1</v>
      </c>
      <c r="K34" s="164">
        <v>1</v>
      </c>
      <c r="L34" s="160">
        <v>3</v>
      </c>
      <c r="M34" s="160">
        <v>4</v>
      </c>
      <c r="N34" s="160">
        <v>2</v>
      </c>
      <c r="O34" s="164">
        <v>2</v>
      </c>
      <c r="P34" s="160">
        <v>3</v>
      </c>
      <c r="Q34" s="160">
        <v>2</v>
      </c>
      <c r="R34" s="160">
        <v>2</v>
      </c>
      <c r="S34" s="160">
        <v>2</v>
      </c>
      <c r="T34" s="164">
        <v>2</v>
      </c>
      <c r="U34" s="146">
        <v>1</v>
      </c>
      <c r="V34" s="160">
        <v>3</v>
      </c>
      <c r="W34" s="160">
        <v>2</v>
      </c>
      <c r="X34" s="160">
        <v>0</v>
      </c>
      <c r="Y34" s="56"/>
      <c r="Z34" s="72">
        <v>2</v>
      </c>
      <c r="AA34" s="148">
        <v>2</v>
      </c>
      <c r="AB34" s="148">
        <v>0</v>
      </c>
      <c r="AC34" s="171">
        <v>1</v>
      </c>
      <c r="AD34" s="72">
        <v>1</v>
      </c>
      <c r="AE34" s="148">
        <v>2</v>
      </c>
      <c r="AF34" s="148">
        <v>2</v>
      </c>
      <c r="AG34" s="171">
        <v>0</v>
      </c>
      <c r="AH34" s="72">
        <v>3</v>
      </c>
      <c r="AI34" s="148">
        <v>2</v>
      </c>
      <c r="AJ34" s="148">
        <v>4</v>
      </c>
      <c r="AK34" s="171">
        <v>1</v>
      </c>
      <c r="AL34" s="72">
        <v>3</v>
      </c>
      <c r="AM34" s="148">
        <v>3</v>
      </c>
      <c r="AN34" s="148">
        <v>2</v>
      </c>
      <c r="AO34" s="148">
        <v>3</v>
      </c>
      <c r="AP34" s="171">
        <v>1</v>
      </c>
      <c r="AQ34" s="72">
        <v>1</v>
      </c>
      <c r="AR34" s="148">
        <v>1</v>
      </c>
      <c r="AS34" s="148">
        <v>0</v>
      </c>
      <c r="AT34" s="171">
        <v>1</v>
      </c>
      <c r="AU34" s="72">
        <v>0</v>
      </c>
      <c r="AV34" s="160">
        <v>0</v>
      </c>
      <c r="AW34" s="368"/>
      <c r="AX34" s="148"/>
      <c r="AY34" s="171"/>
      <c r="AZ34" s="234">
        <f t="shared" si="0"/>
        <v>35</v>
      </c>
      <c r="BA34" s="234">
        <f t="shared" si="1"/>
        <v>80</v>
      </c>
    </row>
    <row r="35" spans="1:53" ht="20.25" hidden="1">
      <c r="A35" s="361">
        <v>88</v>
      </c>
      <c r="B35" s="362" t="s">
        <v>190</v>
      </c>
      <c r="C35" s="154">
        <v>96</v>
      </c>
      <c r="D35" s="181"/>
      <c r="E35" s="181"/>
      <c r="F35" s="181"/>
      <c r="G35" s="281"/>
      <c r="H35" s="181"/>
      <c r="I35" s="181"/>
      <c r="J35" s="181"/>
      <c r="K35" s="281"/>
      <c r="L35" s="181"/>
      <c r="M35" s="181"/>
      <c r="N35" s="181"/>
      <c r="O35" s="281"/>
      <c r="P35" s="181"/>
      <c r="Q35" s="181"/>
      <c r="R35" s="181"/>
      <c r="S35" s="181"/>
      <c r="T35" s="164"/>
      <c r="U35" s="146"/>
      <c r="V35" s="160"/>
      <c r="W35" s="160"/>
      <c r="X35" s="160"/>
      <c r="Y35" s="56"/>
      <c r="Z35" s="72">
        <v>1</v>
      </c>
      <c r="AA35" s="148">
        <v>3</v>
      </c>
      <c r="AB35" s="148">
        <v>2</v>
      </c>
      <c r="AC35" s="171">
        <v>1</v>
      </c>
      <c r="AD35" s="72">
        <v>0</v>
      </c>
      <c r="AE35" s="148">
        <v>0</v>
      </c>
      <c r="AF35" s="148">
        <v>0</v>
      </c>
      <c r="AG35" s="171">
        <v>0</v>
      </c>
      <c r="AH35" s="72"/>
      <c r="AI35" s="148"/>
      <c r="AJ35" s="148"/>
      <c r="AK35" s="171"/>
      <c r="AL35" s="72"/>
      <c r="AM35" s="148"/>
      <c r="AN35" s="148"/>
      <c r="AO35" s="148"/>
      <c r="AP35" s="171"/>
      <c r="AQ35" s="72"/>
      <c r="AR35" s="148"/>
      <c r="AS35" s="148"/>
      <c r="AT35" s="171"/>
      <c r="AU35" s="72"/>
      <c r="AV35" s="160"/>
      <c r="AW35" s="368"/>
      <c r="AX35" s="148"/>
      <c r="AY35" s="171"/>
      <c r="AZ35" s="234">
        <f aca="true" t="shared" si="2" ref="AZ35:AZ65">SUM(Z35:AY35)</f>
        <v>7</v>
      </c>
      <c r="BA35" s="234">
        <f aca="true" t="shared" si="3" ref="BA35:BA65">SUM(D35:AY35)</f>
        <v>7</v>
      </c>
    </row>
    <row r="36" spans="1:53" ht="20.25" hidden="1">
      <c r="A36" s="361">
        <v>6</v>
      </c>
      <c r="B36" s="362" t="s">
        <v>177</v>
      </c>
      <c r="C36" s="154">
        <v>96</v>
      </c>
      <c r="D36" s="160"/>
      <c r="E36" s="160"/>
      <c r="F36" s="160"/>
      <c r="G36" s="164"/>
      <c r="H36" s="160"/>
      <c r="I36" s="160"/>
      <c r="J36" s="160"/>
      <c r="K36" s="164"/>
      <c r="L36" s="160"/>
      <c r="M36" s="160"/>
      <c r="N36" s="160"/>
      <c r="O36" s="164"/>
      <c r="P36" s="160"/>
      <c r="Q36" s="160"/>
      <c r="R36" s="160"/>
      <c r="S36" s="160"/>
      <c r="T36" s="164"/>
      <c r="U36" s="146"/>
      <c r="V36" s="160"/>
      <c r="W36" s="160"/>
      <c r="X36" s="160"/>
      <c r="Y36" s="56"/>
      <c r="Z36" s="72">
        <v>1</v>
      </c>
      <c r="AA36" s="148">
        <v>0</v>
      </c>
      <c r="AB36" s="148">
        <v>0</v>
      </c>
      <c r="AC36" s="171">
        <v>0</v>
      </c>
      <c r="AD36" s="72">
        <v>0</v>
      </c>
      <c r="AE36" s="148">
        <v>0</v>
      </c>
      <c r="AF36" s="148">
        <v>0</v>
      </c>
      <c r="AG36" s="171">
        <v>0</v>
      </c>
      <c r="AH36" s="72"/>
      <c r="AI36" s="148"/>
      <c r="AJ36" s="148"/>
      <c r="AK36" s="171"/>
      <c r="AL36" s="72"/>
      <c r="AM36" s="148"/>
      <c r="AN36" s="148"/>
      <c r="AO36" s="148"/>
      <c r="AP36" s="171"/>
      <c r="AQ36" s="72"/>
      <c r="AR36" s="148"/>
      <c r="AS36" s="148"/>
      <c r="AT36" s="171"/>
      <c r="AU36" s="72"/>
      <c r="AV36" s="160"/>
      <c r="AW36" s="368"/>
      <c r="AX36" s="148"/>
      <c r="AY36" s="171"/>
      <c r="AZ36" s="234">
        <f t="shared" si="2"/>
        <v>1</v>
      </c>
      <c r="BA36" s="234">
        <f t="shared" si="3"/>
        <v>1</v>
      </c>
    </row>
    <row r="37" spans="1:53" ht="20.25">
      <c r="A37" s="361">
        <v>3</v>
      </c>
      <c r="B37" s="393" t="s">
        <v>73</v>
      </c>
      <c r="C37" s="154">
        <v>93</v>
      </c>
      <c r="D37" s="160">
        <v>0</v>
      </c>
      <c r="E37" s="160">
        <v>2</v>
      </c>
      <c r="F37" s="160">
        <v>0</v>
      </c>
      <c r="G37" s="164">
        <v>0</v>
      </c>
      <c r="H37" s="160">
        <v>3</v>
      </c>
      <c r="I37" s="160">
        <v>2</v>
      </c>
      <c r="J37" s="160">
        <v>3</v>
      </c>
      <c r="K37" s="164">
        <v>1</v>
      </c>
      <c r="L37" s="160">
        <v>2</v>
      </c>
      <c r="M37" s="160">
        <v>3</v>
      </c>
      <c r="N37" s="160">
        <v>3</v>
      </c>
      <c r="O37" s="164">
        <v>2</v>
      </c>
      <c r="P37" s="160">
        <v>3</v>
      </c>
      <c r="Q37" s="160">
        <v>3</v>
      </c>
      <c r="R37" s="160">
        <v>2</v>
      </c>
      <c r="S37" s="160">
        <v>3</v>
      </c>
      <c r="T37" s="164">
        <v>1</v>
      </c>
      <c r="U37" s="146">
        <v>3</v>
      </c>
      <c r="V37" s="160">
        <v>1</v>
      </c>
      <c r="W37" s="160">
        <v>3</v>
      </c>
      <c r="X37" s="160">
        <v>0</v>
      </c>
      <c r="Y37" s="56"/>
      <c r="Z37" s="72">
        <v>1</v>
      </c>
      <c r="AA37" s="148">
        <v>2</v>
      </c>
      <c r="AB37" s="148">
        <v>1</v>
      </c>
      <c r="AC37" s="171">
        <v>3</v>
      </c>
      <c r="AD37" s="72">
        <v>2</v>
      </c>
      <c r="AE37" s="148">
        <v>1</v>
      </c>
      <c r="AF37" s="148">
        <v>1</v>
      </c>
      <c r="AG37" s="171">
        <v>0</v>
      </c>
      <c r="AH37" s="72">
        <v>3</v>
      </c>
      <c r="AI37" s="148">
        <v>2</v>
      </c>
      <c r="AJ37" s="148">
        <v>2</v>
      </c>
      <c r="AK37" s="171">
        <v>2</v>
      </c>
      <c r="AL37" s="72">
        <v>2</v>
      </c>
      <c r="AM37" s="148">
        <v>3</v>
      </c>
      <c r="AN37" s="148">
        <v>1</v>
      </c>
      <c r="AO37" s="148">
        <v>2</v>
      </c>
      <c r="AP37" s="171">
        <v>1</v>
      </c>
      <c r="AQ37" s="72">
        <v>0</v>
      </c>
      <c r="AR37" s="148">
        <v>2</v>
      </c>
      <c r="AS37" s="148">
        <v>2</v>
      </c>
      <c r="AT37" s="171">
        <v>0</v>
      </c>
      <c r="AU37" s="72">
        <v>3</v>
      </c>
      <c r="AV37" s="160">
        <v>3</v>
      </c>
      <c r="AW37" s="368"/>
      <c r="AX37" s="148"/>
      <c r="AY37" s="171"/>
      <c r="AZ37" s="234">
        <f t="shared" si="2"/>
        <v>39</v>
      </c>
      <c r="BA37" s="234">
        <f t="shared" si="3"/>
        <v>79</v>
      </c>
    </row>
    <row r="38" spans="1:53" ht="20.25">
      <c r="A38" s="361">
        <v>44</v>
      </c>
      <c r="B38" s="391" t="s">
        <v>5</v>
      </c>
      <c r="C38" s="218">
        <v>91</v>
      </c>
      <c r="D38" s="160">
        <v>4</v>
      </c>
      <c r="E38" s="160">
        <v>3</v>
      </c>
      <c r="F38" s="160">
        <v>2</v>
      </c>
      <c r="G38" s="164">
        <v>3</v>
      </c>
      <c r="H38" s="160">
        <v>3</v>
      </c>
      <c r="I38" s="160">
        <v>3</v>
      </c>
      <c r="J38" s="160">
        <v>2</v>
      </c>
      <c r="K38" s="164">
        <v>2</v>
      </c>
      <c r="L38" s="160">
        <v>2</v>
      </c>
      <c r="M38" s="160">
        <v>2</v>
      </c>
      <c r="N38" s="160">
        <v>2</v>
      </c>
      <c r="O38" s="164">
        <v>2</v>
      </c>
      <c r="P38" s="160">
        <v>2</v>
      </c>
      <c r="Q38" s="160">
        <v>2</v>
      </c>
      <c r="R38" s="160">
        <v>1</v>
      </c>
      <c r="S38" s="160">
        <v>2</v>
      </c>
      <c r="T38" s="164">
        <v>2</v>
      </c>
      <c r="U38" s="146">
        <v>1</v>
      </c>
      <c r="V38" s="160">
        <v>2</v>
      </c>
      <c r="W38" s="160">
        <v>2</v>
      </c>
      <c r="X38" s="160">
        <v>0</v>
      </c>
      <c r="Y38" s="56"/>
      <c r="Z38" s="72">
        <v>2</v>
      </c>
      <c r="AA38" s="148">
        <v>1</v>
      </c>
      <c r="AB38" s="148">
        <v>1</v>
      </c>
      <c r="AC38" s="171">
        <v>2</v>
      </c>
      <c r="AD38" s="72">
        <v>1</v>
      </c>
      <c r="AE38" s="148">
        <v>2</v>
      </c>
      <c r="AF38" s="148">
        <v>2</v>
      </c>
      <c r="AG38" s="171">
        <v>2</v>
      </c>
      <c r="AH38" s="72">
        <v>1</v>
      </c>
      <c r="AI38" s="148">
        <v>2</v>
      </c>
      <c r="AJ38" s="148">
        <v>1</v>
      </c>
      <c r="AK38" s="171">
        <v>1</v>
      </c>
      <c r="AL38" s="72">
        <v>2</v>
      </c>
      <c r="AM38" s="148">
        <v>2</v>
      </c>
      <c r="AN38" s="148">
        <v>2</v>
      </c>
      <c r="AO38" s="148">
        <v>2</v>
      </c>
      <c r="AP38" s="171">
        <v>1</v>
      </c>
      <c r="AQ38" s="72">
        <v>0</v>
      </c>
      <c r="AR38" s="148">
        <v>2</v>
      </c>
      <c r="AS38" s="148">
        <v>2</v>
      </c>
      <c r="AT38" s="171">
        <v>0</v>
      </c>
      <c r="AU38" s="72">
        <v>1</v>
      </c>
      <c r="AV38" s="160">
        <v>2</v>
      </c>
      <c r="AW38" s="368"/>
      <c r="AX38" s="148"/>
      <c r="AY38" s="171"/>
      <c r="AZ38" s="234">
        <f t="shared" si="2"/>
        <v>34</v>
      </c>
      <c r="BA38" s="234">
        <f t="shared" si="3"/>
        <v>78</v>
      </c>
    </row>
    <row r="39" spans="1:53" ht="20.25">
      <c r="A39" s="361">
        <v>31</v>
      </c>
      <c r="B39" s="391" t="s">
        <v>19</v>
      </c>
      <c r="C39" s="154">
        <v>93</v>
      </c>
      <c r="D39" s="160">
        <v>0</v>
      </c>
      <c r="E39" s="160">
        <v>3</v>
      </c>
      <c r="F39" s="160">
        <v>1</v>
      </c>
      <c r="G39" s="164">
        <v>2</v>
      </c>
      <c r="H39" s="160">
        <v>3</v>
      </c>
      <c r="I39" s="160">
        <v>2</v>
      </c>
      <c r="J39" s="160">
        <v>3</v>
      </c>
      <c r="K39" s="164">
        <v>0</v>
      </c>
      <c r="L39" s="160">
        <v>3</v>
      </c>
      <c r="M39" s="160">
        <v>3</v>
      </c>
      <c r="N39" s="160">
        <v>2</v>
      </c>
      <c r="O39" s="164">
        <v>2</v>
      </c>
      <c r="P39" s="160">
        <v>3</v>
      </c>
      <c r="Q39" s="160">
        <v>3</v>
      </c>
      <c r="R39" s="160">
        <v>2</v>
      </c>
      <c r="S39" s="160">
        <v>3</v>
      </c>
      <c r="T39" s="164">
        <v>3</v>
      </c>
      <c r="U39" s="146">
        <v>2</v>
      </c>
      <c r="V39" s="160">
        <v>3</v>
      </c>
      <c r="W39" s="160">
        <v>2</v>
      </c>
      <c r="X39" s="160">
        <v>1</v>
      </c>
      <c r="Y39" s="56"/>
      <c r="Z39" s="72">
        <v>2</v>
      </c>
      <c r="AA39" s="148">
        <v>0</v>
      </c>
      <c r="AB39" s="148">
        <v>3</v>
      </c>
      <c r="AC39" s="171">
        <v>3</v>
      </c>
      <c r="AD39" s="72">
        <v>2</v>
      </c>
      <c r="AE39" s="148">
        <v>1</v>
      </c>
      <c r="AF39" s="148">
        <v>0</v>
      </c>
      <c r="AG39" s="171">
        <v>1</v>
      </c>
      <c r="AH39" s="72">
        <v>3</v>
      </c>
      <c r="AI39" s="148">
        <v>1</v>
      </c>
      <c r="AJ39" s="148">
        <v>2</v>
      </c>
      <c r="AK39" s="171">
        <v>2</v>
      </c>
      <c r="AL39" s="72">
        <v>2</v>
      </c>
      <c r="AM39" s="148">
        <v>0</v>
      </c>
      <c r="AN39" s="148">
        <v>2</v>
      </c>
      <c r="AO39" s="148">
        <v>2</v>
      </c>
      <c r="AP39" s="171">
        <v>0</v>
      </c>
      <c r="AQ39" s="72">
        <v>0</v>
      </c>
      <c r="AR39" s="148">
        <v>3</v>
      </c>
      <c r="AS39" s="148">
        <v>0</v>
      </c>
      <c r="AT39" s="171">
        <v>0</v>
      </c>
      <c r="AU39" s="72">
        <v>1</v>
      </c>
      <c r="AV39" s="160">
        <v>0</v>
      </c>
      <c r="AW39" s="368"/>
      <c r="AX39" s="148"/>
      <c r="AY39" s="171"/>
      <c r="AZ39" s="234">
        <f t="shared" si="2"/>
        <v>30</v>
      </c>
      <c r="BA39" s="234">
        <f t="shared" si="3"/>
        <v>76</v>
      </c>
    </row>
    <row r="40" spans="1:53" ht="20.25">
      <c r="A40" s="361">
        <v>13</v>
      </c>
      <c r="B40" s="391" t="s">
        <v>4</v>
      </c>
      <c r="C40" s="154">
        <v>89</v>
      </c>
      <c r="D40" s="160">
        <v>2</v>
      </c>
      <c r="E40" s="160">
        <v>3</v>
      </c>
      <c r="F40" s="160">
        <v>2</v>
      </c>
      <c r="G40" s="164">
        <v>2</v>
      </c>
      <c r="H40" s="160">
        <v>3</v>
      </c>
      <c r="I40" s="160">
        <v>2</v>
      </c>
      <c r="J40" s="160">
        <v>1</v>
      </c>
      <c r="K40" s="164">
        <v>3</v>
      </c>
      <c r="L40" s="160">
        <v>1</v>
      </c>
      <c r="M40" s="160">
        <v>0</v>
      </c>
      <c r="N40" s="160">
        <v>1</v>
      </c>
      <c r="O40" s="164">
        <v>2</v>
      </c>
      <c r="P40" s="160">
        <v>0</v>
      </c>
      <c r="Q40" s="160">
        <v>0</v>
      </c>
      <c r="R40" s="160">
        <v>1</v>
      </c>
      <c r="S40" s="160">
        <v>1</v>
      </c>
      <c r="T40" s="164">
        <v>2</v>
      </c>
      <c r="U40" s="146">
        <v>3</v>
      </c>
      <c r="V40" s="160">
        <v>0</v>
      </c>
      <c r="W40" s="160">
        <v>1</v>
      </c>
      <c r="X40" s="160">
        <v>0</v>
      </c>
      <c r="Y40" s="56"/>
      <c r="Z40" s="72">
        <v>3</v>
      </c>
      <c r="AA40" s="148">
        <v>3</v>
      </c>
      <c r="AB40" s="148">
        <v>2</v>
      </c>
      <c r="AC40" s="171">
        <v>2</v>
      </c>
      <c r="AD40" s="72">
        <v>2</v>
      </c>
      <c r="AE40" s="148">
        <v>2</v>
      </c>
      <c r="AF40" s="148">
        <v>3</v>
      </c>
      <c r="AG40" s="171">
        <v>2</v>
      </c>
      <c r="AH40" s="72">
        <v>0</v>
      </c>
      <c r="AI40" s="148">
        <v>2</v>
      </c>
      <c r="AJ40" s="148">
        <v>3</v>
      </c>
      <c r="AK40" s="171">
        <v>2</v>
      </c>
      <c r="AL40" s="72">
        <v>2</v>
      </c>
      <c r="AM40" s="148">
        <v>1</v>
      </c>
      <c r="AN40" s="148">
        <v>1</v>
      </c>
      <c r="AO40" s="148">
        <v>2</v>
      </c>
      <c r="AP40" s="171">
        <v>1</v>
      </c>
      <c r="AQ40" s="72">
        <v>2</v>
      </c>
      <c r="AR40" s="148">
        <v>3</v>
      </c>
      <c r="AS40" s="148">
        <v>2</v>
      </c>
      <c r="AT40" s="171">
        <v>0</v>
      </c>
      <c r="AU40" s="72">
        <v>0</v>
      </c>
      <c r="AV40" s="160">
        <v>0</v>
      </c>
      <c r="AW40" s="368"/>
      <c r="AX40" s="148"/>
      <c r="AY40" s="171"/>
      <c r="AZ40" s="234">
        <f t="shared" si="2"/>
        <v>40</v>
      </c>
      <c r="BA40" s="234">
        <f t="shared" si="3"/>
        <v>70</v>
      </c>
    </row>
    <row r="41" spans="1:53" ht="20.25">
      <c r="A41" s="361">
        <v>11</v>
      </c>
      <c r="B41" s="362" t="s">
        <v>188</v>
      </c>
      <c r="C41" s="154">
        <v>94</v>
      </c>
      <c r="D41" s="181"/>
      <c r="E41" s="181"/>
      <c r="F41" s="181"/>
      <c r="G41" s="281"/>
      <c r="H41" s="181"/>
      <c r="I41" s="181"/>
      <c r="J41" s="181"/>
      <c r="K41" s="281"/>
      <c r="L41" s="181"/>
      <c r="M41" s="181"/>
      <c r="N41" s="181"/>
      <c r="O41" s="281"/>
      <c r="P41" s="160"/>
      <c r="Q41" s="160"/>
      <c r="R41" s="160"/>
      <c r="S41" s="160"/>
      <c r="T41" s="164"/>
      <c r="U41" s="146"/>
      <c r="V41" s="160"/>
      <c r="W41" s="160"/>
      <c r="X41" s="160"/>
      <c r="Y41" s="56"/>
      <c r="Z41" s="72">
        <v>3</v>
      </c>
      <c r="AA41" s="148">
        <v>2</v>
      </c>
      <c r="AB41" s="148">
        <v>4</v>
      </c>
      <c r="AC41" s="171">
        <v>4</v>
      </c>
      <c r="AD41" s="72">
        <v>4</v>
      </c>
      <c r="AE41" s="148">
        <v>5</v>
      </c>
      <c r="AF41" s="148">
        <v>3</v>
      </c>
      <c r="AG41" s="171">
        <v>3</v>
      </c>
      <c r="AH41" s="72">
        <v>2</v>
      </c>
      <c r="AI41" s="148">
        <v>2</v>
      </c>
      <c r="AJ41" s="148">
        <v>5</v>
      </c>
      <c r="AK41" s="171">
        <v>4</v>
      </c>
      <c r="AL41" s="72">
        <v>4</v>
      </c>
      <c r="AM41" s="148">
        <v>4</v>
      </c>
      <c r="AN41" s="148">
        <v>4</v>
      </c>
      <c r="AO41" s="148">
        <v>3</v>
      </c>
      <c r="AP41" s="171">
        <v>1</v>
      </c>
      <c r="AQ41" s="72">
        <v>1</v>
      </c>
      <c r="AR41" s="148">
        <v>3</v>
      </c>
      <c r="AS41" s="148">
        <v>3</v>
      </c>
      <c r="AT41" s="171">
        <v>1</v>
      </c>
      <c r="AU41" s="72">
        <v>3</v>
      </c>
      <c r="AV41" s="160">
        <v>1</v>
      </c>
      <c r="AW41" s="368"/>
      <c r="AX41" s="148"/>
      <c r="AY41" s="171"/>
      <c r="AZ41" s="234">
        <f t="shared" si="2"/>
        <v>69</v>
      </c>
      <c r="BA41" s="234">
        <f t="shared" si="3"/>
        <v>69</v>
      </c>
    </row>
    <row r="42" spans="1:53" ht="20.25">
      <c r="A42" s="361">
        <v>26</v>
      </c>
      <c r="B42" s="393" t="s">
        <v>176</v>
      </c>
      <c r="C42" s="154">
        <v>92</v>
      </c>
      <c r="D42" s="181"/>
      <c r="E42" s="181"/>
      <c r="F42" s="181"/>
      <c r="G42" s="281"/>
      <c r="H42" s="181"/>
      <c r="I42" s="181"/>
      <c r="J42" s="160">
        <v>3</v>
      </c>
      <c r="K42" s="164">
        <v>1</v>
      </c>
      <c r="L42" s="160">
        <v>3</v>
      </c>
      <c r="M42" s="160">
        <v>3</v>
      </c>
      <c r="N42" s="160">
        <v>2</v>
      </c>
      <c r="O42" s="164">
        <v>2</v>
      </c>
      <c r="P42" s="160">
        <v>2</v>
      </c>
      <c r="Q42" s="160">
        <v>3</v>
      </c>
      <c r="R42" s="160">
        <v>2</v>
      </c>
      <c r="S42" s="160">
        <v>2</v>
      </c>
      <c r="T42" s="164">
        <v>3</v>
      </c>
      <c r="U42" s="146">
        <v>3</v>
      </c>
      <c r="V42" s="160">
        <v>1</v>
      </c>
      <c r="W42" s="160">
        <v>1</v>
      </c>
      <c r="X42" s="160">
        <v>1</v>
      </c>
      <c r="Y42" s="56"/>
      <c r="Z42" s="72">
        <v>2</v>
      </c>
      <c r="AA42" s="148">
        <v>3</v>
      </c>
      <c r="AB42" s="148">
        <v>1</v>
      </c>
      <c r="AC42" s="171">
        <v>2</v>
      </c>
      <c r="AD42" s="72">
        <v>0</v>
      </c>
      <c r="AE42" s="148">
        <v>2</v>
      </c>
      <c r="AF42" s="148">
        <v>2</v>
      </c>
      <c r="AG42" s="171">
        <v>1</v>
      </c>
      <c r="AH42" s="72">
        <v>3</v>
      </c>
      <c r="AI42" s="148">
        <v>0</v>
      </c>
      <c r="AJ42" s="148">
        <v>0</v>
      </c>
      <c r="AK42" s="171">
        <v>2</v>
      </c>
      <c r="AL42" s="72">
        <v>0</v>
      </c>
      <c r="AM42" s="148">
        <v>3</v>
      </c>
      <c r="AN42" s="148">
        <v>2</v>
      </c>
      <c r="AO42" s="148">
        <v>2</v>
      </c>
      <c r="AP42" s="171">
        <v>1</v>
      </c>
      <c r="AQ42" s="72">
        <v>2</v>
      </c>
      <c r="AR42" s="148">
        <v>2</v>
      </c>
      <c r="AS42" s="148">
        <v>0</v>
      </c>
      <c r="AT42" s="171">
        <v>1</v>
      </c>
      <c r="AU42" s="72">
        <v>3</v>
      </c>
      <c r="AV42" s="160">
        <v>2</v>
      </c>
      <c r="AW42" s="368"/>
      <c r="AX42" s="148"/>
      <c r="AY42" s="171"/>
      <c r="AZ42" s="234">
        <f t="shared" si="2"/>
        <v>36</v>
      </c>
      <c r="BA42" s="234">
        <f t="shared" si="3"/>
        <v>68</v>
      </c>
    </row>
    <row r="43" spans="1:53" ht="20.25">
      <c r="A43" s="361">
        <v>87</v>
      </c>
      <c r="B43" s="391" t="s">
        <v>2</v>
      </c>
      <c r="C43" s="154">
        <v>87</v>
      </c>
      <c r="D43" s="160">
        <v>0</v>
      </c>
      <c r="E43" s="160">
        <v>2</v>
      </c>
      <c r="F43" s="160">
        <v>1</v>
      </c>
      <c r="G43" s="164">
        <v>0</v>
      </c>
      <c r="H43" s="160">
        <v>2</v>
      </c>
      <c r="I43" s="160">
        <v>1</v>
      </c>
      <c r="J43" s="160">
        <v>3</v>
      </c>
      <c r="K43" s="164">
        <v>1</v>
      </c>
      <c r="L43" s="160">
        <v>2</v>
      </c>
      <c r="M43" s="160">
        <v>2</v>
      </c>
      <c r="N43" s="160">
        <v>1</v>
      </c>
      <c r="O43" s="164">
        <v>1</v>
      </c>
      <c r="P43" s="160">
        <v>1</v>
      </c>
      <c r="Q43" s="160">
        <v>2</v>
      </c>
      <c r="R43" s="160">
        <v>1</v>
      </c>
      <c r="S43" s="160">
        <v>2</v>
      </c>
      <c r="T43" s="164">
        <v>2</v>
      </c>
      <c r="U43" s="146">
        <v>1</v>
      </c>
      <c r="V43" s="160">
        <v>1</v>
      </c>
      <c r="W43" s="160">
        <v>1</v>
      </c>
      <c r="X43" s="160">
        <v>0</v>
      </c>
      <c r="Y43" s="56"/>
      <c r="Z43" s="72">
        <v>2</v>
      </c>
      <c r="AA43" s="148">
        <v>1</v>
      </c>
      <c r="AB43" s="148">
        <v>0</v>
      </c>
      <c r="AC43" s="171">
        <v>1</v>
      </c>
      <c r="AD43" s="72">
        <v>1</v>
      </c>
      <c r="AE43" s="148">
        <v>0</v>
      </c>
      <c r="AF43" s="148">
        <v>1</v>
      </c>
      <c r="AG43" s="171">
        <v>0</v>
      </c>
      <c r="AH43" s="72">
        <v>2</v>
      </c>
      <c r="AI43" s="148">
        <v>2</v>
      </c>
      <c r="AJ43" s="148">
        <v>3</v>
      </c>
      <c r="AK43" s="171">
        <v>1</v>
      </c>
      <c r="AL43" s="72">
        <v>2</v>
      </c>
      <c r="AM43" s="148">
        <v>2</v>
      </c>
      <c r="AN43" s="148">
        <v>2</v>
      </c>
      <c r="AO43" s="148">
        <v>2</v>
      </c>
      <c r="AP43" s="171">
        <v>1</v>
      </c>
      <c r="AQ43" s="72">
        <v>2</v>
      </c>
      <c r="AR43" s="148">
        <v>2</v>
      </c>
      <c r="AS43" s="148">
        <v>1</v>
      </c>
      <c r="AT43" s="171">
        <v>1</v>
      </c>
      <c r="AU43" s="72">
        <v>2</v>
      </c>
      <c r="AV43" s="160">
        <v>3</v>
      </c>
      <c r="AW43" s="368"/>
      <c r="AX43" s="148"/>
      <c r="AY43" s="171"/>
      <c r="AZ43" s="234">
        <f t="shared" si="2"/>
        <v>34</v>
      </c>
      <c r="BA43" s="234">
        <f t="shared" si="3"/>
        <v>61</v>
      </c>
    </row>
    <row r="44" spans="1:53" ht="20.25">
      <c r="A44" s="361">
        <v>89</v>
      </c>
      <c r="B44" s="393" t="s">
        <v>46</v>
      </c>
      <c r="C44" s="154">
        <v>90</v>
      </c>
      <c r="D44" s="160">
        <v>4</v>
      </c>
      <c r="E44" s="160">
        <v>2</v>
      </c>
      <c r="F44" s="160">
        <v>1</v>
      </c>
      <c r="G44" s="164">
        <v>3</v>
      </c>
      <c r="H44" s="160">
        <v>3</v>
      </c>
      <c r="I44" s="160">
        <v>3</v>
      </c>
      <c r="J44" s="160">
        <v>1</v>
      </c>
      <c r="K44" s="164">
        <v>2</v>
      </c>
      <c r="L44" s="160">
        <v>3</v>
      </c>
      <c r="M44" s="160">
        <v>3</v>
      </c>
      <c r="N44" s="160">
        <v>3</v>
      </c>
      <c r="O44" s="164">
        <v>1</v>
      </c>
      <c r="P44" s="160">
        <v>2</v>
      </c>
      <c r="Q44" s="160">
        <v>0</v>
      </c>
      <c r="R44" s="160">
        <v>0</v>
      </c>
      <c r="S44" s="160">
        <v>3</v>
      </c>
      <c r="T44" s="164">
        <v>2</v>
      </c>
      <c r="U44" s="146">
        <v>1</v>
      </c>
      <c r="V44" s="160">
        <v>0</v>
      </c>
      <c r="W44" s="160">
        <v>1</v>
      </c>
      <c r="X44" s="160">
        <v>1</v>
      </c>
      <c r="Y44" s="56"/>
      <c r="Z44" s="72">
        <v>3</v>
      </c>
      <c r="AA44" s="148">
        <v>3</v>
      </c>
      <c r="AB44" s="148">
        <v>2</v>
      </c>
      <c r="AC44" s="171">
        <v>0</v>
      </c>
      <c r="AD44" s="72">
        <v>0</v>
      </c>
      <c r="AE44" s="148">
        <v>1</v>
      </c>
      <c r="AF44" s="148">
        <v>0</v>
      </c>
      <c r="AG44" s="171">
        <v>1</v>
      </c>
      <c r="AH44" s="72">
        <v>3</v>
      </c>
      <c r="AI44" s="148">
        <v>1</v>
      </c>
      <c r="AJ44" s="148">
        <v>1</v>
      </c>
      <c r="AK44" s="171">
        <v>3</v>
      </c>
      <c r="AL44" s="72">
        <v>1</v>
      </c>
      <c r="AM44" s="148">
        <v>3</v>
      </c>
      <c r="AN44" s="148">
        <v>0</v>
      </c>
      <c r="AO44" s="148">
        <v>0</v>
      </c>
      <c r="AP44" s="171">
        <v>0</v>
      </c>
      <c r="AQ44" s="72">
        <v>0</v>
      </c>
      <c r="AR44" s="148">
        <v>0</v>
      </c>
      <c r="AS44" s="148">
        <v>0</v>
      </c>
      <c r="AT44" s="171">
        <v>0</v>
      </c>
      <c r="AU44" s="72">
        <v>0</v>
      </c>
      <c r="AV44" s="160">
        <v>0</v>
      </c>
      <c r="AW44" s="368"/>
      <c r="AX44" s="148"/>
      <c r="AY44" s="171"/>
      <c r="AZ44" s="234">
        <f t="shared" si="2"/>
        <v>22</v>
      </c>
      <c r="BA44" s="234">
        <f t="shared" si="3"/>
        <v>61</v>
      </c>
    </row>
    <row r="45" spans="1:53" ht="20.25">
      <c r="A45" s="361">
        <v>46</v>
      </c>
      <c r="B45" s="362" t="s">
        <v>80</v>
      </c>
      <c r="C45" s="154">
        <v>95</v>
      </c>
      <c r="D45" s="160">
        <v>0</v>
      </c>
      <c r="E45" s="160">
        <v>0</v>
      </c>
      <c r="F45" s="160">
        <v>0</v>
      </c>
      <c r="G45" s="164">
        <v>0</v>
      </c>
      <c r="H45" s="160">
        <v>0</v>
      </c>
      <c r="I45" s="160">
        <v>3</v>
      </c>
      <c r="J45" s="160">
        <v>3</v>
      </c>
      <c r="K45" s="164">
        <v>1</v>
      </c>
      <c r="L45" s="160">
        <v>1</v>
      </c>
      <c r="M45" s="160">
        <v>0</v>
      </c>
      <c r="N45" s="160">
        <v>1</v>
      </c>
      <c r="O45" s="164">
        <v>1</v>
      </c>
      <c r="P45" s="160">
        <v>2</v>
      </c>
      <c r="Q45" s="160">
        <v>2</v>
      </c>
      <c r="R45" s="160">
        <v>3</v>
      </c>
      <c r="S45" s="160">
        <v>2</v>
      </c>
      <c r="T45" s="164">
        <v>2</v>
      </c>
      <c r="U45" s="146">
        <v>3</v>
      </c>
      <c r="V45" s="160">
        <v>3</v>
      </c>
      <c r="W45" s="160">
        <v>3</v>
      </c>
      <c r="X45" s="160">
        <v>1</v>
      </c>
      <c r="Y45" s="56"/>
      <c r="Z45" s="72">
        <v>2</v>
      </c>
      <c r="AA45" s="148">
        <v>3</v>
      </c>
      <c r="AB45" s="148">
        <v>3</v>
      </c>
      <c r="AC45" s="171">
        <v>1</v>
      </c>
      <c r="AD45" s="72">
        <v>0</v>
      </c>
      <c r="AE45" s="148">
        <v>0</v>
      </c>
      <c r="AF45" s="148">
        <v>3</v>
      </c>
      <c r="AG45" s="171">
        <v>1</v>
      </c>
      <c r="AH45" s="72">
        <v>1</v>
      </c>
      <c r="AI45" s="148">
        <v>1</v>
      </c>
      <c r="AJ45" s="148">
        <v>0</v>
      </c>
      <c r="AK45" s="171">
        <v>1</v>
      </c>
      <c r="AL45" s="72">
        <v>2</v>
      </c>
      <c r="AM45" s="148">
        <v>0</v>
      </c>
      <c r="AN45" s="148">
        <v>0</v>
      </c>
      <c r="AO45" s="148">
        <v>1</v>
      </c>
      <c r="AP45" s="171">
        <v>1</v>
      </c>
      <c r="AQ45" s="72">
        <v>1</v>
      </c>
      <c r="AR45" s="148">
        <v>3</v>
      </c>
      <c r="AS45" s="148">
        <v>2</v>
      </c>
      <c r="AT45" s="171">
        <v>1</v>
      </c>
      <c r="AU45" s="72">
        <v>1</v>
      </c>
      <c r="AV45" s="160">
        <v>1</v>
      </c>
      <c r="AW45" s="368"/>
      <c r="AX45" s="148"/>
      <c r="AY45" s="171"/>
      <c r="AZ45" s="234">
        <f t="shared" si="2"/>
        <v>29</v>
      </c>
      <c r="BA45" s="234">
        <f t="shared" si="3"/>
        <v>60</v>
      </c>
    </row>
    <row r="46" spans="1:53" ht="20.25">
      <c r="A46" s="361">
        <v>40</v>
      </c>
      <c r="B46" s="362" t="s">
        <v>15</v>
      </c>
      <c r="C46" s="154">
        <v>97</v>
      </c>
      <c r="D46" s="160">
        <v>0</v>
      </c>
      <c r="E46" s="160">
        <v>0</v>
      </c>
      <c r="F46" s="160">
        <v>0</v>
      </c>
      <c r="G46" s="164">
        <v>0</v>
      </c>
      <c r="H46" s="160">
        <v>0</v>
      </c>
      <c r="I46" s="160">
        <v>0</v>
      </c>
      <c r="J46" s="160">
        <v>3</v>
      </c>
      <c r="K46" s="164">
        <v>1</v>
      </c>
      <c r="L46" s="160">
        <v>2</v>
      </c>
      <c r="M46" s="160">
        <v>3</v>
      </c>
      <c r="N46" s="160">
        <v>1</v>
      </c>
      <c r="O46" s="164">
        <v>1</v>
      </c>
      <c r="P46" s="160">
        <v>3</v>
      </c>
      <c r="Q46" s="160">
        <v>2</v>
      </c>
      <c r="R46" s="160">
        <v>3</v>
      </c>
      <c r="S46" s="160">
        <v>3</v>
      </c>
      <c r="T46" s="164">
        <v>3</v>
      </c>
      <c r="U46" s="146">
        <v>2</v>
      </c>
      <c r="V46" s="160">
        <v>0</v>
      </c>
      <c r="W46" s="160">
        <v>1</v>
      </c>
      <c r="X46" s="160">
        <v>0</v>
      </c>
      <c r="Y46" s="56"/>
      <c r="Z46" s="72">
        <v>0</v>
      </c>
      <c r="AA46" s="148">
        <v>1</v>
      </c>
      <c r="AB46" s="148">
        <v>1</v>
      </c>
      <c r="AC46" s="171">
        <v>1</v>
      </c>
      <c r="AD46" s="72">
        <v>1</v>
      </c>
      <c r="AE46" s="148">
        <v>2</v>
      </c>
      <c r="AF46" s="148">
        <v>2</v>
      </c>
      <c r="AG46" s="171">
        <v>2</v>
      </c>
      <c r="AH46" s="72">
        <v>0</v>
      </c>
      <c r="AI46" s="148">
        <v>1</v>
      </c>
      <c r="AJ46" s="148">
        <v>3</v>
      </c>
      <c r="AK46" s="171">
        <v>2</v>
      </c>
      <c r="AL46" s="72">
        <v>2</v>
      </c>
      <c r="AM46" s="148">
        <v>1</v>
      </c>
      <c r="AN46" s="148">
        <v>2</v>
      </c>
      <c r="AO46" s="148">
        <v>2</v>
      </c>
      <c r="AP46" s="171">
        <v>1</v>
      </c>
      <c r="AQ46" s="72">
        <v>0</v>
      </c>
      <c r="AR46" s="148">
        <v>0</v>
      </c>
      <c r="AS46" s="148">
        <v>2</v>
      </c>
      <c r="AT46" s="171">
        <v>1</v>
      </c>
      <c r="AU46" s="72">
        <v>2</v>
      </c>
      <c r="AV46" s="160">
        <v>1</v>
      </c>
      <c r="AW46" s="368"/>
      <c r="AX46" s="148"/>
      <c r="AY46" s="171"/>
      <c r="AZ46" s="234">
        <f t="shared" si="2"/>
        <v>30</v>
      </c>
      <c r="BA46" s="234">
        <f t="shared" si="3"/>
        <v>58</v>
      </c>
    </row>
    <row r="47" spans="1:53" ht="20.25">
      <c r="A47" s="372">
        <v>92</v>
      </c>
      <c r="B47" s="543" t="s">
        <v>18</v>
      </c>
      <c r="C47" s="342">
        <v>93</v>
      </c>
      <c r="D47" s="158">
        <v>2</v>
      </c>
      <c r="E47" s="158">
        <v>0</v>
      </c>
      <c r="F47" s="158">
        <v>1</v>
      </c>
      <c r="G47" s="163">
        <v>1</v>
      </c>
      <c r="H47" s="158">
        <v>2</v>
      </c>
      <c r="I47" s="158">
        <v>3</v>
      </c>
      <c r="J47" s="158">
        <v>1</v>
      </c>
      <c r="K47" s="163">
        <v>0</v>
      </c>
      <c r="L47" s="158">
        <v>1</v>
      </c>
      <c r="M47" s="158">
        <v>1</v>
      </c>
      <c r="N47" s="158">
        <v>2</v>
      </c>
      <c r="O47" s="163">
        <v>2</v>
      </c>
      <c r="P47" s="158">
        <v>1</v>
      </c>
      <c r="Q47" s="158">
        <v>2</v>
      </c>
      <c r="R47" s="158">
        <v>1</v>
      </c>
      <c r="S47" s="158">
        <v>2</v>
      </c>
      <c r="T47" s="163">
        <v>2</v>
      </c>
      <c r="U47" s="157">
        <v>1</v>
      </c>
      <c r="V47" s="158">
        <v>3</v>
      </c>
      <c r="W47" s="158">
        <v>1</v>
      </c>
      <c r="X47" s="158">
        <v>1</v>
      </c>
      <c r="Y47" s="159"/>
      <c r="Z47" s="72">
        <v>2</v>
      </c>
      <c r="AA47" s="148">
        <v>2</v>
      </c>
      <c r="AB47" s="148">
        <v>2</v>
      </c>
      <c r="AC47" s="171">
        <v>1</v>
      </c>
      <c r="AD47" s="72">
        <v>1</v>
      </c>
      <c r="AE47" s="148">
        <v>1</v>
      </c>
      <c r="AF47" s="148">
        <v>2</v>
      </c>
      <c r="AG47" s="171">
        <v>0</v>
      </c>
      <c r="AH47" s="72">
        <v>1</v>
      </c>
      <c r="AI47" s="148">
        <v>2</v>
      </c>
      <c r="AJ47" s="148">
        <v>1</v>
      </c>
      <c r="AK47" s="171">
        <v>1</v>
      </c>
      <c r="AL47" s="72">
        <v>0</v>
      </c>
      <c r="AM47" s="148">
        <v>1</v>
      </c>
      <c r="AN47" s="148">
        <v>1</v>
      </c>
      <c r="AO47" s="148">
        <v>1</v>
      </c>
      <c r="AP47" s="171">
        <v>0</v>
      </c>
      <c r="AQ47" s="72">
        <v>0</v>
      </c>
      <c r="AR47" s="148">
        <v>1</v>
      </c>
      <c r="AS47" s="148">
        <v>1</v>
      </c>
      <c r="AT47" s="171">
        <v>1</v>
      </c>
      <c r="AU47" s="72">
        <v>1</v>
      </c>
      <c r="AV47" s="160">
        <v>1</v>
      </c>
      <c r="AW47" s="368"/>
      <c r="AX47" s="148"/>
      <c r="AY47" s="171"/>
      <c r="AZ47" s="234">
        <f t="shared" si="2"/>
        <v>24</v>
      </c>
      <c r="BA47" s="234">
        <f t="shared" si="3"/>
        <v>54</v>
      </c>
    </row>
    <row r="48" spans="1:53" ht="20.25">
      <c r="A48" s="372">
        <v>27</v>
      </c>
      <c r="B48" s="543" t="s">
        <v>57</v>
      </c>
      <c r="C48" s="342">
        <v>89</v>
      </c>
      <c r="D48" s="158">
        <v>0</v>
      </c>
      <c r="E48" s="158">
        <v>0</v>
      </c>
      <c r="F48" s="158">
        <v>0</v>
      </c>
      <c r="G48" s="163">
        <v>1</v>
      </c>
      <c r="H48" s="158">
        <v>2</v>
      </c>
      <c r="I48" s="158">
        <v>1</v>
      </c>
      <c r="J48" s="158">
        <v>2</v>
      </c>
      <c r="K48" s="163">
        <v>0</v>
      </c>
      <c r="L48" s="158">
        <v>0</v>
      </c>
      <c r="M48" s="158">
        <v>1</v>
      </c>
      <c r="N48" s="158">
        <v>1</v>
      </c>
      <c r="O48" s="163">
        <v>0</v>
      </c>
      <c r="P48" s="158">
        <v>0</v>
      </c>
      <c r="Q48" s="158">
        <v>0</v>
      </c>
      <c r="R48" s="158">
        <v>0</v>
      </c>
      <c r="S48" s="158">
        <v>1</v>
      </c>
      <c r="T48" s="163">
        <v>2</v>
      </c>
      <c r="U48" s="157">
        <v>3</v>
      </c>
      <c r="V48" s="158">
        <v>0</v>
      </c>
      <c r="W48" s="158">
        <v>1</v>
      </c>
      <c r="X48" s="158">
        <v>0</v>
      </c>
      <c r="Y48" s="159"/>
      <c r="Z48" s="72">
        <v>2</v>
      </c>
      <c r="AA48" s="148">
        <v>2</v>
      </c>
      <c r="AB48" s="148">
        <v>1</v>
      </c>
      <c r="AC48" s="171">
        <v>2</v>
      </c>
      <c r="AD48" s="72">
        <v>2</v>
      </c>
      <c r="AE48" s="148">
        <v>2</v>
      </c>
      <c r="AF48" s="148">
        <v>3</v>
      </c>
      <c r="AG48" s="171">
        <v>2</v>
      </c>
      <c r="AH48" s="72">
        <v>3</v>
      </c>
      <c r="AI48" s="148">
        <v>2</v>
      </c>
      <c r="AJ48" s="148">
        <v>3</v>
      </c>
      <c r="AK48" s="171">
        <v>2</v>
      </c>
      <c r="AL48" s="72">
        <v>3</v>
      </c>
      <c r="AM48" s="148">
        <v>2</v>
      </c>
      <c r="AN48" s="148">
        <v>1</v>
      </c>
      <c r="AO48" s="148">
        <v>3</v>
      </c>
      <c r="AP48" s="171">
        <v>1</v>
      </c>
      <c r="AQ48" s="72">
        <v>0</v>
      </c>
      <c r="AR48" s="148">
        <v>2</v>
      </c>
      <c r="AS48" s="148">
        <v>1</v>
      </c>
      <c r="AT48" s="171">
        <v>0</v>
      </c>
      <c r="AU48" s="72">
        <v>0</v>
      </c>
      <c r="AV48" s="160">
        <v>0</v>
      </c>
      <c r="AW48" s="368"/>
      <c r="AX48" s="148"/>
      <c r="AY48" s="171"/>
      <c r="AZ48" s="234">
        <f t="shared" si="2"/>
        <v>39</v>
      </c>
      <c r="BA48" s="234">
        <f t="shared" si="3"/>
        <v>54</v>
      </c>
    </row>
    <row r="49" spans="1:53" ht="21" thickBot="1">
      <c r="A49" s="369">
        <v>22</v>
      </c>
      <c r="B49" s="547" t="s">
        <v>51</v>
      </c>
      <c r="C49" s="346">
        <v>95</v>
      </c>
      <c r="D49" s="161">
        <v>0</v>
      </c>
      <c r="E49" s="161">
        <v>0</v>
      </c>
      <c r="F49" s="161">
        <v>0</v>
      </c>
      <c r="G49" s="162">
        <v>1</v>
      </c>
      <c r="H49" s="161">
        <v>3</v>
      </c>
      <c r="I49" s="161">
        <v>2</v>
      </c>
      <c r="J49" s="161">
        <v>0</v>
      </c>
      <c r="K49" s="162">
        <v>1</v>
      </c>
      <c r="L49" s="161">
        <v>1</v>
      </c>
      <c r="M49" s="161">
        <v>3</v>
      </c>
      <c r="N49" s="161">
        <v>2</v>
      </c>
      <c r="O49" s="162">
        <v>2</v>
      </c>
      <c r="P49" s="161">
        <v>2</v>
      </c>
      <c r="Q49" s="161">
        <v>2</v>
      </c>
      <c r="R49" s="161">
        <v>1</v>
      </c>
      <c r="S49" s="161">
        <v>1</v>
      </c>
      <c r="T49" s="162">
        <v>1</v>
      </c>
      <c r="U49" s="149">
        <v>0</v>
      </c>
      <c r="V49" s="161">
        <v>1</v>
      </c>
      <c r="W49" s="161">
        <v>1</v>
      </c>
      <c r="X49" s="161">
        <v>0</v>
      </c>
      <c r="Y49" s="395"/>
      <c r="Z49" s="172">
        <v>4</v>
      </c>
      <c r="AA49" s="370">
        <v>2</v>
      </c>
      <c r="AB49" s="370">
        <v>1</v>
      </c>
      <c r="AC49" s="73">
        <v>3</v>
      </c>
      <c r="AD49" s="172">
        <v>1</v>
      </c>
      <c r="AE49" s="370">
        <v>2</v>
      </c>
      <c r="AF49" s="370">
        <v>2</v>
      </c>
      <c r="AG49" s="73">
        <v>1</v>
      </c>
      <c r="AH49" s="172">
        <v>0</v>
      </c>
      <c r="AI49" s="370">
        <v>1</v>
      </c>
      <c r="AJ49" s="370">
        <v>2</v>
      </c>
      <c r="AK49" s="73">
        <v>2</v>
      </c>
      <c r="AL49" s="172">
        <v>2</v>
      </c>
      <c r="AM49" s="370">
        <v>1</v>
      </c>
      <c r="AN49" s="370">
        <v>2</v>
      </c>
      <c r="AO49" s="370">
        <v>2</v>
      </c>
      <c r="AP49" s="73">
        <v>0</v>
      </c>
      <c r="AQ49" s="172">
        <v>0</v>
      </c>
      <c r="AR49" s="370">
        <v>1</v>
      </c>
      <c r="AS49" s="370">
        <v>0</v>
      </c>
      <c r="AT49" s="73">
        <v>0</v>
      </c>
      <c r="AU49" s="172">
        <v>1</v>
      </c>
      <c r="AV49" s="161">
        <v>0</v>
      </c>
      <c r="AW49" s="371"/>
      <c r="AX49" s="370"/>
      <c r="AY49" s="73"/>
      <c r="AZ49" s="166">
        <f t="shared" si="2"/>
        <v>30</v>
      </c>
      <c r="BA49" s="235">
        <f t="shared" si="3"/>
        <v>54</v>
      </c>
    </row>
    <row r="50" spans="1:53" ht="20.25">
      <c r="A50" s="378">
        <v>10</v>
      </c>
      <c r="B50" s="379" t="s">
        <v>189</v>
      </c>
      <c r="C50" s="342">
        <v>93</v>
      </c>
      <c r="D50" s="158"/>
      <c r="E50" s="158"/>
      <c r="F50" s="158"/>
      <c r="G50" s="163"/>
      <c r="H50" s="158"/>
      <c r="I50" s="158"/>
      <c r="J50" s="158"/>
      <c r="K50" s="163"/>
      <c r="L50" s="158"/>
      <c r="M50" s="158"/>
      <c r="N50" s="158"/>
      <c r="O50" s="163"/>
      <c r="P50" s="158"/>
      <c r="Q50" s="158"/>
      <c r="R50" s="158"/>
      <c r="S50" s="158"/>
      <c r="T50" s="163"/>
      <c r="U50" s="157"/>
      <c r="V50" s="158"/>
      <c r="W50" s="158"/>
      <c r="X50" s="158"/>
      <c r="Y50" s="159"/>
      <c r="Z50" s="330">
        <v>3</v>
      </c>
      <c r="AA50" s="365">
        <v>3</v>
      </c>
      <c r="AB50" s="365">
        <v>1</v>
      </c>
      <c r="AC50" s="366">
        <v>0</v>
      </c>
      <c r="AD50" s="330">
        <v>3</v>
      </c>
      <c r="AE50" s="365">
        <v>2</v>
      </c>
      <c r="AF50" s="365">
        <v>3</v>
      </c>
      <c r="AG50" s="366">
        <v>2</v>
      </c>
      <c r="AH50" s="330">
        <v>3</v>
      </c>
      <c r="AI50" s="365">
        <v>2</v>
      </c>
      <c r="AJ50" s="365">
        <v>4</v>
      </c>
      <c r="AK50" s="366">
        <v>3</v>
      </c>
      <c r="AL50" s="330">
        <v>3</v>
      </c>
      <c r="AM50" s="365">
        <v>3</v>
      </c>
      <c r="AN50" s="365">
        <v>3</v>
      </c>
      <c r="AO50" s="365">
        <v>3</v>
      </c>
      <c r="AP50" s="366">
        <v>3</v>
      </c>
      <c r="AQ50" s="330">
        <v>2</v>
      </c>
      <c r="AR50" s="365">
        <v>3</v>
      </c>
      <c r="AS50" s="365">
        <v>3</v>
      </c>
      <c r="AT50" s="366">
        <v>1</v>
      </c>
      <c r="AU50" s="330">
        <v>0</v>
      </c>
      <c r="AV50" s="158">
        <v>0</v>
      </c>
      <c r="AW50" s="367"/>
      <c r="AX50" s="365"/>
      <c r="AY50" s="366"/>
      <c r="AZ50" s="553">
        <f t="shared" si="2"/>
        <v>53</v>
      </c>
      <c r="BA50" s="553">
        <f t="shared" si="3"/>
        <v>53</v>
      </c>
    </row>
    <row r="51" spans="1:53" ht="20.25">
      <c r="A51" s="374"/>
      <c r="B51" s="375" t="s">
        <v>192</v>
      </c>
      <c r="C51" s="154">
        <v>93</v>
      </c>
      <c r="D51" s="160"/>
      <c r="E51" s="160"/>
      <c r="F51" s="160"/>
      <c r="G51" s="164"/>
      <c r="H51" s="160"/>
      <c r="I51" s="160"/>
      <c r="J51" s="160"/>
      <c r="K51" s="164"/>
      <c r="L51" s="160"/>
      <c r="M51" s="160"/>
      <c r="N51" s="160"/>
      <c r="O51" s="164"/>
      <c r="P51" s="160"/>
      <c r="Q51" s="160"/>
      <c r="R51" s="160"/>
      <c r="S51" s="160"/>
      <c r="T51" s="164"/>
      <c r="U51" s="146"/>
      <c r="V51" s="160"/>
      <c r="W51" s="160"/>
      <c r="X51" s="160"/>
      <c r="Y51" s="56"/>
      <c r="Z51" s="72">
        <v>3</v>
      </c>
      <c r="AA51" s="148">
        <v>3</v>
      </c>
      <c r="AB51" s="148">
        <v>2</v>
      </c>
      <c r="AC51" s="171">
        <v>2</v>
      </c>
      <c r="AD51" s="72">
        <v>2</v>
      </c>
      <c r="AE51" s="148">
        <v>2</v>
      </c>
      <c r="AF51" s="148">
        <v>3</v>
      </c>
      <c r="AG51" s="171">
        <v>1</v>
      </c>
      <c r="AH51" s="72">
        <v>2</v>
      </c>
      <c r="AI51" s="148">
        <v>0</v>
      </c>
      <c r="AJ51" s="148">
        <v>3</v>
      </c>
      <c r="AK51" s="171">
        <v>3</v>
      </c>
      <c r="AL51" s="72">
        <v>3</v>
      </c>
      <c r="AM51" s="148">
        <v>1</v>
      </c>
      <c r="AN51" s="148">
        <v>2</v>
      </c>
      <c r="AO51" s="148">
        <v>3</v>
      </c>
      <c r="AP51" s="171">
        <v>2</v>
      </c>
      <c r="AQ51" s="72">
        <v>2</v>
      </c>
      <c r="AR51" s="148">
        <v>2</v>
      </c>
      <c r="AS51" s="148">
        <v>3</v>
      </c>
      <c r="AT51" s="171">
        <v>1</v>
      </c>
      <c r="AU51" s="72">
        <v>4</v>
      </c>
      <c r="AV51" s="160">
        <v>2</v>
      </c>
      <c r="AW51" s="368"/>
      <c r="AX51" s="148"/>
      <c r="AY51" s="171"/>
      <c r="AZ51" s="234">
        <f t="shared" si="2"/>
        <v>51</v>
      </c>
      <c r="BA51" s="234">
        <f t="shared" si="3"/>
        <v>51</v>
      </c>
    </row>
    <row r="52" spans="1:53" ht="20.25">
      <c r="A52" s="361">
        <v>35</v>
      </c>
      <c r="B52" s="362" t="s">
        <v>191</v>
      </c>
      <c r="C52" s="154">
        <v>93</v>
      </c>
      <c r="D52" s="160"/>
      <c r="E52" s="160"/>
      <c r="F52" s="160"/>
      <c r="G52" s="164"/>
      <c r="H52" s="160"/>
      <c r="I52" s="160"/>
      <c r="J52" s="160"/>
      <c r="K52" s="164"/>
      <c r="L52" s="160"/>
      <c r="M52" s="160"/>
      <c r="N52" s="160"/>
      <c r="O52" s="164"/>
      <c r="P52" s="160"/>
      <c r="Q52" s="160"/>
      <c r="R52" s="160"/>
      <c r="S52" s="160"/>
      <c r="T52" s="164"/>
      <c r="U52" s="146"/>
      <c r="V52" s="160"/>
      <c r="W52" s="160"/>
      <c r="X52" s="160"/>
      <c r="Y52" s="56"/>
      <c r="Z52" s="72">
        <v>3</v>
      </c>
      <c r="AA52" s="148">
        <v>2</v>
      </c>
      <c r="AB52" s="148">
        <v>3</v>
      </c>
      <c r="AC52" s="171">
        <v>3</v>
      </c>
      <c r="AD52" s="72">
        <v>3</v>
      </c>
      <c r="AE52" s="148">
        <v>3</v>
      </c>
      <c r="AF52" s="148">
        <v>2</v>
      </c>
      <c r="AG52" s="171">
        <v>2</v>
      </c>
      <c r="AH52" s="72">
        <v>3</v>
      </c>
      <c r="AI52" s="148">
        <v>1</v>
      </c>
      <c r="AJ52" s="148">
        <v>3</v>
      </c>
      <c r="AK52" s="171">
        <v>3</v>
      </c>
      <c r="AL52" s="72">
        <v>3</v>
      </c>
      <c r="AM52" s="148">
        <v>2</v>
      </c>
      <c r="AN52" s="148">
        <v>0</v>
      </c>
      <c r="AO52" s="148">
        <v>1</v>
      </c>
      <c r="AP52" s="171">
        <v>2</v>
      </c>
      <c r="AQ52" s="72">
        <v>0</v>
      </c>
      <c r="AR52" s="148">
        <v>2</v>
      </c>
      <c r="AS52" s="148">
        <v>3</v>
      </c>
      <c r="AT52" s="171">
        <v>1</v>
      </c>
      <c r="AU52" s="72">
        <v>2</v>
      </c>
      <c r="AV52" s="160">
        <v>3</v>
      </c>
      <c r="AW52" s="368"/>
      <c r="AX52" s="148"/>
      <c r="AY52" s="171"/>
      <c r="AZ52" s="234">
        <f t="shared" si="2"/>
        <v>50</v>
      </c>
      <c r="BA52" s="234">
        <f t="shared" si="3"/>
        <v>50</v>
      </c>
    </row>
    <row r="53" spans="1:53" ht="20.25">
      <c r="A53" s="361">
        <v>98</v>
      </c>
      <c r="B53" s="362" t="s">
        <v>14</v>
      </c>
      <c r="C53" s="154">
        <v>97</v>
      </c>
      <c r="D53" s="160">
        <v>0</v>
      </c>
      <c r="E53" s="160">
        <v>0</v>
      </c>
      <c r="F53" s="160">
        <v>0</v>
      </c>
      <c r="G53" s="164">
        <v>0</v>
      </c>
      <c r="H53" s="160">
        <v>0</v>
      </c>
      <c r="I53" s="160">
        <v>0</v>
      </c>
      <c r="J53" s="160">
        <v>3</v>
      </c>
      <c r="K53" s="164">
        <v>1</v>
      </c>
      <c r="L53" s="160">
        <v>2</v>
      </c>
      <c r="M53" s="160">
        <v>3</v>
      </c>
      <c r="N53" s="160">
        <v>1</v>
      </c>
      <c r="O53" s="164">
        <v>1</v>
      </c>
      <c r="P53" s="160">
        <v>1</v>
      </c>
      <c r="Q53" s="160">
        <v>2</v>
      </c>
      <c r="R53" s="160">
        <v>2</v>
      </c>
      <c r="S53" s="160">
        <v>2</v>
      </c>
      <c r="T53" s="164">
        <v>1</v>
      </c>
      <c r="U53" s="146">
        <v>1</v>
      </c>
      <c r="V53" s="160">
        <v>0</v>
      </c>
      <c r="W53" s="160">
        <v>1</v>
      </c>
      <c r="X53" s="160">
        <v>0</v>
      </c>
      <c r="Y53" s="56"/>
      <c r="Z53" s="72">
        <v>0</v>
      </c>
      <c r="AA53" s="148">
        <v>1</v>
      </c>
      <c r="AB53" s="148">
        <v>1</v>
      </c>
      <c r="AC53" s="171">
        <v>1</v>
      </c>
      <c r="AD53" s="72">
        <v>1</v>
      </c>
      <c r="AE53" s="148">
        <v>2</v>
      </c>
      <c r="AF53" s="148">
        <v>2</v>
      </c>
      <c r="AG53" s="171">
        <v>1</v>
      </c>
      <c r="AH53" s="72">
        <v>0</v>
      </c>
      <c r="AI53" s="148">
        <v>1</v>
      </c>
      <c r="AJ53" s="148">
        <v>3</v>
      </c>
      <c r="AK53" s="171">
        <v>2</v>
      </c>
      <c r="AL53" s="72">
        <v>2</v>
      </c>
      <c r="AM53" s="148">
        <v>1</v>
      </c>
      <c r="AN53" s="148">
        <v>2</v>
      </c>
      <c r="AO53" s="148">
        <v>2</v>
      </c>
      <c r="AP53" s="171">
        <v>0</v>
      </c>
      <c r="AQ53" s="72">
        <v>0</v>
      </c>
      <c r="AR53" s="148">
        <v>1</v>
      </c>
      <c r="AS53" s="148">
        <v>2</v>
      </c>
      <c r="AT53" s="171">
        <v>1</v>
      </c>
      <c r="AU53" s="72">
        <v>2</v>
      </c>
      <c r="AV53" s="160">
        <v>0</v>
      </c>
      <c r="AW53" s="368"/>
      <c r="AX53" s="148"/>
      <c r="AY53" s="171"/>
      <c r="AZ53" s="234">
        <f t="shared" si="2"/>
        <v>28</v>
      </c>
      <c r="BA53" s="234">
        <f t="shared" si="3"/>
        <v>49</v>
      </c>
    </row>
    <row r="54" spans="1:53" ht="20.25">
      <c r="A54" s="361"/>
      <c r="B54" s="362" t="s">
        <v>196</v>
      </c>
      <c r="C54" s="154">
        <v>92</v>
      </c>
      <c r="D54" s="181"/>
      <c r="E54" s="181"/>
      <c r="F54" s="181"/>
      <c r="G54" s="281"/>
      <c r="H54" s="181"/>
      <c r="I54" s="181"/>
      <c r="J54" s="181"/>
      <c r="K54" s="281"/>
      <c r="L54" s="181"/>
      <c r="M54" s="181"/>
      <c r="N54" s="181"/>
      <c r="O54" s="281"/>
      <c r="P54" s="160"/>
      <c r="Q54" s="160"/>
      <c r="R54" s="160"/>
      <c r="S54" s="160"/>
      <c r="T54" s="164"/>
      <c r="U54" s="146"/>
      <c r="V54" s="160"/>
      <c r="W54" s="160"/>
      <c r="X54" s="160"/>
      <c r="Y54" s="56"/>
      <c r="Z54" s="72">
        <v>3</v>
      </c>
      <c r="AA54" s="148">
        <v>3</v>
      </c>
      <c r="AB54" s="148">
        <v>3</v>
      </c>
      <c r="AC54" s="171">
        <v>1</v>
      </c>
      <c r="AD54" s="72">
        <v>3</v>
      </c>
      <c r="AE54" s="148">
        <v>3</v>
      </c>
      <c r="AF54" s="148">
        <v>2</v>
      </c>
      <c r="AG54" s="171">
        <v>2</v>
      </c>
      <c r="AH54" s="72">
        <v>2</v>
      </c>
      <c r="AI54" s="148">
        <v>0</v>
      </c>
      <c r="AJ54" s="148">
        <v>2</v>
      </c>
      <c r="AK54" s="171">
        <v>2</v>
      </c>
      <c r="AL54" s="72">
        <v>3</v>
      </c>
      <c r="AM54" s="148">
        <v>3</v>
      </c>
      <c r="AN54" s="148">
        <v>1</v>
      </c>
      <c r="AO54" s="148">
        <v>3</v>
      </c>
      <c r="AP54" s="171">
        <v>2</v>
      </c>
      <c r="AQ54" s="72">
        <v>0</v>
      </c>
      <c r="AR54" s="148">
        <v>2</v>
      </c>
      <c r="AS54" s="148">
        <v>2</v>
      </c>
      <c r="AT54" s="171">
        <v>0</v>
      </c>
      <c r="AU54" s="72">
        <v>3</v>
      </c>
      <c r="AV54" s="160">
        <v>4</v>
      </c>
      <c r="AW54" s="368"/>
      <c r="AX54" s="148"/>
      <c r="AY54" s="171"/>
      <c r="AZ54" s="234">
        <f t="shared" si="2"/>
        <v>49</v>
      </c>
      <c r="BA54" s="234">
        <f t="shared" si="3"/>
        <v>49</v>
      </c>
    </row>
    <row r="55" spans="1:53" ht="20.25">
      <c r="A55" s="361">
        <v>93</v>
      </c>
      <c r="B55" s="362" t="s">
        <v>63</v>
      </c>
      <c r="C55" s="154">
        <v>95</v>
      </c>
      <c r="D55" s="160">
        <v>0</v>
      </c>
      <c r="E55" s="160">
        <v>0</v>
      </c>
      <c r="F55" s="160">
        <v>0</v>
      </c>
      <c r="G55" s="164">
        <v>2</v>
      </c>
      <c r="H55" s="160">
        <v>0</v>
      </c>
      <c r="I55" s="160">
        <v>0</v>
      </c>
      <c r="J55" s="160">
        <v>1</v>
      </c>
      <c r="K55" s="164">
        <v>3</v>
      </c>
      <c r="L55" s="160">
        <v>0</v>
      </c>
      <c r="M55" s="160">
        <v>3</v>
      </c>
      <c r="N55" s="160">
        <v>2</v>
      </c>
      <c r="O55" s="164">
        <v>0</v>
      </c>
      <c r="P55" s="160">
        <v>0</v>
      </c>
      <c r="Q55" s="160">
        <v>0</v>
      </c>
      <c r="R55" s="160">
        <v>0</v>
      </c>
      <c r="S55" s="160">
        <v>1</v>
      </c>
      <c r="T55" s="164">
        <v>1</v>
      </c>
      <c r="U55" s="146">
        <v>0</v>
      </c>
      <c r="V55" s="160">
        <v>0</v>
      </c>
      <c r="W55" s="160">
        <v>2</v>
      </c>
      <c r="X55" s="160">
        <v>0</v>
      </c>
      <c r="Y55" s="56"/>
      <c r="Z55" s="72">
        <v>4</v>
      </c>
      <c r="AA55" s="148">
        <v>2</v>
      </c>
      <c r="AB55" s="148">
        <v>2</v>
      </c>
      <c r="AC55" s="171">
        <v>0</v>
      </c>
      <c r="AD55" s="72">
        <v>1</v>
      </c>
      <c r="AE55" s="148">
        <v>1</v>
      </c>
      <c r="AF55" s="148">
        <v>3</v>
      </c>
      <c r="AG55" s="171">
        <v>1</v>
      </c>
      <c r="AH55" s="72">
        <v>0</v>
      </c>
      <c r="AI55" s="148">
        <v>1</v>
      </c>
      <c r="AJ55" s="148">
        <v>1</v>
      </c>
      <c r="AK55" s="171">
        <v>2</v>
      </c>
      <c r="AL55" s="72">
        <v>3</v>
      </c>
      <c r="AM55" s="148">
        <v>2</v>
      </c>
      <c r="AN55" s="148">
        <v>2</v>
      </c>
      <c r="AO55" s="148">
        <v>2</v>
      </c>
      <c r="AP55" s="171">
        <v>1</v>
      </c>
      <c r="AQ55" s="72">
        <v>1</v>
      </c>
      <c r="AR55" s="148">
        <v>1</v>
      </c>
      <c r="AS55" s="148">
        <v>1</v>
      </c>
      <c r="AT55" s="171">
        <v>0</v>
      </c>
      <c r="AU55" s="72">
        <v>1</v>
      </c>
      <c r="AV55" s="160">
        <v>1</v>
      </c>
      <c r="AW55" s="368"/>
      <c r="AX55" s="148"/>
      <c r="AY55" s="171"/>
      <c r="AZ55" s="234">
        <f t="shared" si="2"/>
        <v>33</v>
      </c>
      <c r="BA55" s="234">
        <f t="shared" si="3"/>
        <v>48</v>
      </c>
    </row>
    <row r="56" spans="1:53" ht="20.25">
      <c r="A56" s="361">
        <v>18</v>
      </c>
      <c r="B56" s="393" t="s">
        <v>76</v>
      </c>
      <c r="C56" s="154">
        <v>88</v>
      </c>
      <c r="D56" s="160">
        <v>0</v>
      </c>
      <c r="E56" s="160">
        <v>0</v>
      </c>
      <c r="F56" s="160">
        <v>0</v>
      </c>
      <c r="G56" s="164">
        <v>0</v>
      </c>
      <c r="H56" s="160">
        <v>0</v>
      </c>
      <c r="I56" s="160">
        <v>0</v>
      </c>
      <c r="J56" s="160">
        <v>0</v>
      </c>
      <c r="K56" s="164">
        <v>1</v>
      </c>
      <c r="L56" s="160">
        <v>1</v>
      </c>
      <c r="M56" s="160">
        <v>2</v>
      </c>
      <c r="N56" s="160">
        <v>2</v>
      </c>
      <c r="O56" s="164">
        <v>0</v>
      </c>
      <c r="P56" s="160">
        <v>2</v>
      </c>
      <c r="Q56" s="160">
        <v>2</v>
      </c>
      <c r="R56" s="160">
        <v>1</v>
      </c>
      <c r="S56" s="160">
        <v>2</v>
      </c>
      <c r="T56" s="164">
        <v>2</v>
      </c>
      <c r="U56" s="146">
        <v>2</v>
      </c>
      <c r="V56" s="160">
        <v>1</v>
      </c>
      <c r="W56" s="160">
        <v>0</v>
      </c>
      <c r="X56" s="160">
        <v>0</v>
      </c>
      <c r="Y56" s="56"/>
      <c r="Z56" s="72">
        <v>2</v>
      </c>
      <c r="AA56" s="148">
        <v>2</v>
      </c>
      <c r="AB56" s="148">
        <v>0</v>
      </c>
      <c r="AC56" s="171">
        <v>0</v>
      </c>
      <c r="AD56" s="72">
        <v>0</v>
      </c>
      <c r="AE56" s="148">
        <v>0</v>
      </c>
      <c r="AF56" s="148">
        <v>2</v>
      </c>
      <c r="AG56" s="171">
        <v>2</v>
      </c>
      <c r="AH56" s="72">
        <v>3</v>
      </c>
      <c r="AI56" s="148">
        <v>0</v>
      </c>
      <c r="AJ56" s="148">
        <v>2</v>
      </c>
      <c r="AK56" s="171">
        <v>2</v>
      </c>
      <c r="AL56" s="72">
        <v>0</v>
      </c>
      <c r="AM56" s="148">
        <v>1</v>
      </c>
      <c r="AN56" s="148">
        <v>2</v>
      </c>
      <c r="AO56" s="148">
        <v>1</v>
      </c>
      <c r="AP56" s="171">
        <v>2</v>
      </c>
      <c r="AQ56" s="72">
        <v>0</v>
      </c>
      <c r="AR56" s="148">
        <v>2</v>
      </c>
      <c r="AS56" s="148">
        <v>2</v>
      </c>
      <c r="AT56" s="171">
        <v>2</v>
      </c>
      <c r="AU56" s="72">
        <v>2</v>
      </c>
      <c r="AV56" s="160">
        <v>1</v>
      </c>
      <c r="AW56" s="368"/>
      <c r="AX56" s="148"/>
      <c r="AY56" s="171"/>
      <c r="AZ56" s="234">
        <f t="shared" si="2"/>
        <v>30</v>
      </c>
      <c r="BA56" s="234">
        <f t="shared" si="3"/>
        <v>48</v>
      </c>
    </row>
    <row r="57" spans="1:53" ht="20.25">
      <c r="A57" s="361">
        <v>88</v>
      </c>
      <c r="B57" s="393" t="s">
        <v>143</v>
      </c>
      <c r="C57" s="154">
        <v>92</v>
      </c>
      <c r="D57" s="181"/>
      <c r="E57" s="181"/>
      <c r="F57" s="181"/>
      <c r="G57" s="281"/>
      <c r="H57" s="181"/>
      <c r="I57" s="181"/>
      <c r="J57" s="181"/>
      <c r="K57" s="281"/>
      <c r="L57" s="181"/>
      <c r="M57" s="181"/>
      <c r="N57" s="181"/>
      <c r="O57" s="281"/>
      <c r="P57" s="181"/>
      <c r="Q57" s="181"/>
      <c r="R57" s="181"/>
      <c r="S57" s="181"/>
      <c r="T57" s="281"/>
      <c r="U57" s="146">
        <v>0</v>
      </c>
      <c r="V57" s="160">
        <v>1</v>
      </c>
      <c r="W57" s="160">
        <v>0</v>
      </c>
      <c r="X57" s="160">
        <v>1</v>
      </c>
      <c r="Y57" s="56"/>
      <c r="Z57" s="72">
        <v>1</v>
      </c>
      <c r="AA57" s="148">
        <v>2</v>
      </c>
      <c r="AB57" s="148">
        <v>2</v>
      </c>
      <c r="AC57" s="171">
        <v>1</v>
      </c>
      <c r="AD57" s="72">
        <v>2</v>
      </c>
      <c r="AE57" s="148">
        <v>3</v>
      </c>
      <c r="AF57" s="148">
        <v>3</v>
      </c>
      <c r="AG57" s="171">
        <v>1</v>
      </c>
      <c r="AH57" s="72">
        <v>2</v>
      </c>
      <c r="AI57" s="148">
        <v>2</v>
      </c>
      <c r="AJ57" s="148">
        <v>2</v>
      </c>
      <c r="AK57" s="171">
        <v>1</v>
      </c>
      <c r="AL57" s="72">
        <v>2</v>
      </c>
      <c r="AM57" s="148">
        <v>3</v>
      </c>
      <c r="AN57" s="148">
        <v>0</v>
      </c>
      <c r="AO57" s="148">
        <v>2</v>
      </c>
      <c r="AP57" s="171">
        <v>1</v>
      </c>
      <c r="AQ57" s="72">
        <v>0</v>
      </c>
      <c r="AR57" s="148">
        <v>3</v>
      </c>
      <c r="AS57" s="148">
        <v>2</v>
      </c>
      <c r="AT57" s="171">
        <v>1</v>
      </c>
      <c r="AU57" s="72">
        <v>2</v>
      </c>
      <c r="AV57" s="160">
        <v>2</v>
      </c>
      <c r="AW57" s="368"/>
      <c r="AX57" s="148"/>
      <c r="AY57" s="171"/>
      <c r="AZ57" s="234">
        <f t="shared" si="2"/>
        <v>40</v>
      </c>
      <c r="BA57" s="234">
        <f t="shared" si="3"/>
        <v>42</v>
      </c>
    </row>
    <row r="58" spans="1:53" ht="20.25">
      <c r="A58" s="361">
        <v>88</v>
      </c>
      <c r="B58" s="362" t="s">
        <v>198</v>
      </c>
      <c r="C58" s="154">
        <v>96</v>
      </c>
      <c r="D58" s="160"/>
      <c r="E58" s="160"/>
      <c r="F58" s="160"/>
      <c r="G58" s="164"/>
      <c r="H58" s="160"/>
      <c r="I58" s="160"/>
      <c r="J58" s="160"/>
      <c r="K58" s="164"/>
      <c r="L58" s="160"/>
      <c r="M58" s="160"/>
      <c r="N58" s="160"/>
      <c r="O58" s="164"/>
      <c r="P58" s="160"/>
      <c r="Q58" s="160"/>
      <c r="R58" s="160"/>
      <c r="S58" s="160"/>
      <c r="T58" s="164"/>
      <c r="U58" s="146"/>
      <c r="V58" s="160"/>
      <c r="W58" s="160"/>
      <c r="X58" s="160"/>
      <c r="Y58" s="56"/>
      <c r="Z58" s="297"/>
      <c r="AA58" s="138"/>
      <c r="AB58" s="138"/>
      <c r="AC58" s="298"/>
      <c r="AD58" s="297"/>
      <c r="AE58" s="138"/>
      <c r="AF58" s="148">
        <v>2</v>
      </c>
      <c r="AG58" s="171">
        <v>1</v>
      </c>
      <c r="AH58" s="72">
        <v>0</v>
      </c>
      <c r="AI58" s="148">
        <v>1</v>
      </c>
      <c r="AJ58" s="148">
        <v>2</v>
      </c>
      <c r="AK58" s="171">
        <v>4</v>
      </c>
      <c r="AL58" s="72">
        <v>3</v>
      </c>
      <c r="AM58" s="148">
        <v>2</v>
      </c>
      <c r="AN58" s="148">
        <v>3</v>
      </c>
      <c r="AO58" s="148">
        <v>2</v>
      </c>
      <c r="AP58" s="171">
        <v>2</v>
      </c>
      <c r="AQ58" s="72">
        <v>0</v>
      </c>
      <c r="AR58" s="148">
        <v>4</v>
      </c>
      <c r="AS58" s="148">
        <v>3</v>
      </c>
      <c r="AT58" s="171">
        <v>1</v>
      </c>
      <c r="AU58" s="72">
        <v>3</v>
      </c>
      <c r="AV58" s="160">
        <v>4</v>
      </c>
      <c r="AW58" s="368"/>
      <c r="AX58" s="148"/>
      <c r="AY58" s="171"/>
      <c r="AZ58" s="234">
        <f t="shared" si="2"/>
        <v>37</v>
      </c>
      <c r="BA58" s="234">
        <f t="shared" si="3"/>
        <v>37</v>
      </c>
    </row>
    <row r="59" spans="1:53" ht="20.25">
      <c r="A59" s="374"/>
      <c r="B59" s="375" t="s">
        <v>193</v>
      </c>
      <c r="C59" s="154">
        <v>98</v>
      </c>
      <c r="D59" s="160"/>
      <c r="E59" s="160"/>
      <c r="F59" s="160"/>
      <c r="G59" s="164"/>
      <c r="H59" s="160"/>
      <c r="I59" s="160"/>
      <c r="J59" s="160"/>
      <c r="K59" s="164"/>
      <c r="L59" s="160"/>
      <c r="M59" s="160"/>
      <c r="N59" s="160"/>
      <c r="O59" s="164"/>
      <c r="P59" s="160"/>
      <c r="Q59" s="160"/>
      <c r="R59" s="160"/>
      <c r="S59" s="160"/>
      <c r="T59" s="164"/>
      <c r="U59" s="146"/>
      <c r="V59" s="160"/>
      <c r="W59" s="160"/>
      <c r="X59" s="160"/>
      <c r="Y59" s="56"/>
      <c r="Z59" s="72">
        <v>2</v>
      </c>
      <c r="AA59" s="148">
        <v>1</v>
      </c>
      <c r="AB59" s="148">
        <v>2</v>
      </c>
      <c r="AC59" s="171">
        <v>2</v>
      </c>
      <c r="AD59" s="72">
        <v>2</v>
      </c>
      <c r="AE59" s="148">
        <v>2</v>
      </c>
      <c r="AF59" s="148">
        <v>1</v>
      </c>
      <c r="AG59" s="171">
        <v>1</v>
      </c>
      <c r="AH59" s="72">
        <v>0</v>
      </c>
      <c r="AI59" s="148">
        <v>2</v>
      </c>
      <c r="AJ59" s="148">
        <v>2</v>
      </c>
      <c r="AK59" s="171">
        <v>2</v>
      </c>
      <c r="AL59" s="72">
        <v>2</v>
      </c>
      <c r="AM59" s="148">
        <v>1</v>
      </c>
      <c r="AN59" s="148">
        <v>0</v>
      </c>
      <c r="AO59" s="148">
        <v>2</v>
      </c>
      <c r="AP59" s="171">
        <v>2</v>
      </c>
      <c r="AQ59" s="72">
        <v>1</v>
      </c>
      <c r="AR59" s="148">
        <v>2</v>
      </c>
      <c r="AS59" s="148">
        <v>1</v>
      </c>
      <c r="AT59" s="171">
        <v>1</v>
      </c>
      <c r="AU59" s="72">
        <v>0</v>
      </c>
      <c r="AV59" s="160">
        <v>2</v>
      </c>
      <c r="AW59" s="368"/>
      <c r="AX59" s="148"/>
      <c r="AY59" s="171"/>
      <c r="AZ59" s="234">
        <f t="shared" si="2"/>
        <v>33</v>
      </c>
      <c r="BA59" s="234">
        <f t="shared" si="3"/>
        <v>33</v>
      </c>
    </row>
    <row r="60" spans="1:53" ht="20.25">
      <c r="A60" s="361">
        <v>72</v>
      </c>
      <c r="B60" s="391" t="s">
        <v>23</v>
      </c>
      <c r="C60" s="154">
        <v>93</v>
      </c>
      <c r="D60" s="160">
        <v>2</v>
      </c>
      <c r="E60" s="160">
        <v>2</v>
      </c>
      <c r="F60" s="160">
        <v>1</v>
      </c>
      <c r="G60" s="164">
        <v>2</v>
      </c>
      <c r="H60" s="160">
        <v>2</v>
      </c>
      <c r="I60" s="160">
        <v>2</v>
      </c>
      <c r="J60" s="160">
        <v>2</v>
      </c>
      <c r="K60" s="164">
        <v>0</v>
      </c>
      <c r="L60" s="160">
        <v>2</v>
      </c>
      <c r="M60" s="160">
        <v>2</v>
      </c>
      <c r="N60" s="160">
        <v>1</v>
      </c>
      <c r="O60" s="164">
        <v>0</v>
      </c>
      <c r="P60" s="160">
        <v>2</v>
      </c>
      <c r="Q60" s="160">
        <v>1</v>
      </c>
      <c r="R60" s="160">
        <v>1</v>
      </c>
      <c r="S60" s="160">
        <v>2</v>
      </c>
      <c r="T60" s="164">
        <v>2</v>
      </c>
      <c r="U60" s="146">
        <v>2</v>
      </c>
      <c r="V60" s="160">
        <v>0</v>
      </c>
      <c r="W60" s="160">
        <v>2</v>
      </c>
      <c r="X60" s="160">
        <v>0</v>
      </c>
      <c r="Y60" s="56"/>
      <c r="Z60" s="72"/>
      <c r="AA60" s="148">
        <v>0</v>
      </c>
      <c r="AB60" s="148">
        <v>0</v>
      </c>
      <c r="AC60" s="171">
        <v>0</v>
      </c>
      <c r="AD60" s="72">
        <v>0</v>
      </c>
      <c r="AE60" s="148">
        <v>0</v>
      </c>
      <c r="AF60" s="148">
        <v>0</v>
      </c>
      <c r="AG60" s="171">
        <v>0</v>
      </c>
      <c r="AH60" s="72">
        <v>0</v>
      </c>
      <c r="AI60" s="148">
        <v>0</v>
      </c>
      <c r="AJ60" s="148">
        <v>0</v>
      </c>
      <c r="AK60" s="171">
        <v>0</v>
      </c>
      <c r="AL60" s="72">
        <v>0</v>
      </c>
      <c r="AM60" s="148">
        <v>0</v>
      </c>
      <c r="AN60" s="148">
        <v>1</v>
      </c>
      <c r="AO60" s="148">
        <v>1</v>
      </c>
      <c r="AP60" s="171">
        <v>0</v>
      </c>
      <c r="AQ60" s="72">
        <v>0</v>
      </c>
      <c r="AR60" s="148">
        <v>0</v>
      </c>
      <c r="AS60" s="148">
        <v>0</v>
      </c>
      <c r="AT60" s="171">
        <v>0</v>
      </c>
      <c r="AU60" s="72">
        <v>0</v>
      </c>
      <c r="AV60" s="160">
        <v>0</v>
      </c>
      <c r="AW60" s="368"/>
      <c r="AX60" s="148"/>
      <c r="AY60" s="171"/>
      <c r="AZ60" s="234">
        <f t="shared" si="2"/>
        <v>2</v>
      </c>
      <c r="BA60" s="234">
        <f t="shared" si="3"/>
        <v>32</v>
      </c>
    </row>
    <row r="61" spans="1:53" ht="20.25">
      <c r="A61" s="374">
        <v>28</v>
      </c>
      <c r="B61" s="375" t="s">
        <v>197</v>
      </c>
      <c r="C61" s="154">
        <v>97</v>
      </c>
      <c r="D61" s="160"/>
      <c r="E61" s="160"/>
      <c r="F61" s="160"/>
      <c r="G61" s="164"/>
      <c r="H61" s="160"/>
      <c r="I61" s="160"/>
      <c r="J61" s="160"/>
      <c r="K61" s="164"/>
      <c r="L61" s="160"/>
      <c r="M61" s="160"/>
      <c r="N61" s="160"/>
      <c r="O61" s="164"/>
      <c r="P61" s="160"/>
      <c r="Q61" s="160"/>
      <c r="R61" s="160"/>
      <c r="S61" s="160"/>
      <c r="T61" s="164"/>
      <c r="U61" s="146"/>
      <c r="V61" s="160"/>
      <c r="W61" s="160"/>
      <c r="X61" s="160"/>
      <c r="Y61" s="56"/>
      <c r="Z61" s="297"/>
      <c r="AA61" s="138"/>
      <c r="AB61" s="138"/>
      <c r="AC61" s="298"/>
      <c r="AD61" s="297"/>
      <c r="AE61" s="138"/>
      <c r="AF61" s="148">
        <v>3</v>
      </c>
      <c r="AG61" s="171">
        <v>2</v>
      </c>
      <c r="AH61" s="72">
        <v>0</v>
      </c>
      <c r="AI61" s="148">
        <v>0</v>
      </c>
      <c r="AJ61" s="148">
        <v>3</v>
      </c>
      <c r="AK61" s="171">
        <v>4</v>
      </c>
      <c r="AL61" s="72">
        <v>4</v>
      </c>
      <c r="AM61" s="148">
        <v>1</v>
      </c>
      <c r="AN61" s="148">
        <v>2</v>
      </c>
      <c r="AO61" s="148">
        <v>2</v>
      </c>
      <c r="AP61" s="171">
        <v>2</v>
      </c>
      <c r="AQ61" s="72">
        <v>2</v>
      </c>
      <c r="AR61" s="148">
        <v>2</v>
      </c>
      <c r="AS61" s="148">
        <v>2</v>
      </c>
      <c r="AT61" s="171">
        <v>0</v>
      </c>
      <c r="AU61" s="72">
        <v>0</v>
      </c>
      <c r="AV61" s="160">
        <v>3</v>
      </c>
      <c r="AW61" s="368"/>
      <c r="AX61" s="148"/>
      <c r="AY61" s="171"/>
      <c r="AZ61" s="234">
        <f t="shared" si="2"/>
        <v>32</v>
      </c>
      <c r="BA61" s="234">
        <f t="shared" si="3"/>
        <v>32</v>
      </c>
    </row>
    <row r="62" spans="1:53" ht="20.25">
      <c r="A62" s="361">
        <v>16</v>
      </c>
      <c r="B62" s="393" t="s">
        <v>43</v>
      </c>
      <c r="C62" s="154">
        <v>90</v>
      </c>
      <c r="D62" s="160">
        <v>0</v>
      </c>
      <c r="E62" s="160">
        <v>0</v>
      </c>
      <c r="F62" s="160">
        <v>2</v>
      </c>
      <c r="G62" s="164">
        <v>0</v>
      </c>
      <c r="H62" s="160">
        <v>1</v>
      </c>
      <c r="I62" s="160">
        <v>2</v>
      </c>
      <c r="J62" s="160">
        <v>0</v>
      </c>
      <c r="K62" s="164">
        <v>0</v>
      </c>
      <c r="L62" s="160">
        <v>0</v>
      </c>
      <c r="M62" s="160">
        <v>0</v>
      </c>
      <c r="N62" s="160">
        <v>2</v>
      </c>
      <c r="O62" s="164">
        <v>0</v>
      </c>
      <c r="P62" s="160">
        <v>0</v>
      </c>
      <c r="Q62" s="160">
        <v>1</v>
      </c>
      <c r="R62" s="160">
        <v>0</v>
      </c>
      <c r="S62" s="160">
        <v>1</v>
      </c>
      <c r="T62" s="164">
        <v>1</v>
      </c>
      <c r="U62" s="146">
        <v>1</v>
      </c>
      <c r="V62" s="160">
        <v>0</v>
      </c>
      <c r="W62" s="160">
        <v>1</v>
      </c>
      <c r="X62" s="160">
        <v>1</v>
      </c>
      <c r="Y62" s="56"/>
      <c r="Z62" s="72">
        <v>1</v>
      </c>
      <c r="AA62" s="148">
        <v>2</v>
      </c>
      <c r="AB62" s="148">
        <v>2</v>
      </c>
      <c r="AC62" s="171">
        <v>2</v>
      </c>
      <c r="AD62" s="72">
        <v>2</v>
      </c>
      <c r="AE62" s="148">
        <v>1</v>
      </c>
      <c r="AF62" s="148">
        <v>1</v>
      </c>
      <c r="AG62" s="171">
        <v>1</v>
      </c>
      <c r="AH62" s="72">
        <v>2</v>
      </c>
      <c r="AI62" s="148">
        <v>0</v>
      </c>
      <c r="AJ62" s="148">
        <v>1</v>
      </c>
      <c r="AK62" s="171">
        <v>1</v>
      </c>
      <c r="AL62" s="72">
        <v>1</v>
      </c>
      <c r="AM62" s="148">
        <v>2</v>
      </c>
      <c r="AN62" s="148">
        <v>0</v>
      </c>
      <c r="AO62" s="148">
        <v>0</v>
      </c>
      <c r="AP62" s="171">
        <v>0</v>
      </c>
      <c r="AQ62" s="72">
        <v>0</v>
      </c>
      <c r="AR62" s="148">
        <v>0</v>
      </c>
      <c r="AS62" s="148">
        <v>0</v>
      </c>
      <c r="AT62" s="171">
        <v>0</v>
      </c>
      <c r="AU62" s="72">
        <v>0</v>
      </c>
      <c r="AV62" s="160">
        <v>0</v>
      </c>
      <c r="AW62" s="368"/>
      <c r="AX62" s="148"/>
      <c r="AY62" s="171"/>
      <c r="AZ62" s="234">
        <f t="shared" si="2"/>
        <v>19</v>
      </c>
      <c r="BA62" s="234">
        <f t="shared" si="3"/>
        <v>32</v>
      </c>
    </row>
    <row r="63" spans="1:53" ht="20.25">
      <c r="A63" s="374"/>
      <c r="B63" s="375" t="s">
        <v>194</v>
      </c>
      <c r="C63" s="154">
        <v>97</v>
      </c>
      <c r="D63" s="160"/>
      <c r="E63" s="160"/>
      <c r="F63" s="160"/>
      <c r="G63" s="164"/>
      <c r="H63" s="160"/>
      <c r="I63" s="160"/>
      <c r="J63" s="160"/>
      <c r="K63" s="164"/>
      <c r="L63" s="160"/>
      <c r="M63" s="160"/>
      <c r="N63" s="160"/>
      <c r="O63" s="164"/>
      <c r="P63" s="160"/>
      <c r="Q63" s="160"/>
      <c r="R63" s="160"/>
      <c r="S63" s="160"/>
      <c r="T63" s="164"/>
      <c r="U63" s="146"/>
      <c r="V63" s="160"/>
      <c r="W63" s="160"/>
      <c r="X63" s="160"/>
      <c r="Y63" s="56"/>
      <c r="Z63" s="72"/>
      <c r="AA63" s="148">
        <v>0</v>
      </c>
      <c r="AB63" s="148">
        <v>1</v>
      </c>
      <c r="AC63" s="171">
        <v>1</v>
      </c>
      <c r="AD63" s="72">
        <v>1</v>
      </c>
      <c r="AE63" s="148">
        <v>1</v>
      </c>
      <c r="AF63" s="148">
        <v>0</v>
      </c>
      <c r="AG63" s="171">
        <v>0</v>
      </c>
      <c r="AH63" s="72">
        <v>1</v>
      </c>
      <c r="AI63" s="148">
        <v>0</v>
      </c>
      <c r="AJ63" s="148">
        <v>1</v>
      </c>
      <c r="AK63" s="171">
        <v>1</v>
      </c>
      <c r="AL63" s="72">
        <v>1</v>
      </c>
      <c r="AM63" s="148">
        <v>1</v>
      </c>
      <c r="AN63" s="148">
        <v>0</v>
      </c>
      <c r="AO63" s="148">
        <v>1</v>
      </c>
      <c r="AP63" s="171">
        <v>0</v>
      </c>
      <c r="AQ63" s="72">
        <v>1</v>
      </c>
      <c r="AR63" s="148">
        <v>0</v>
      </c>
      <c r="AS63" s="148">
        <v>1</v>
      </c>
      <c r="AT63" s="171">
        <v>0</v>
      </c>
      <c r="AU63" s="72">
        <v>0</v>
      </c>
      <c r="AV63" s="160">
        <v>0</v>
      </c>
      <c r="AW63" s="368"/>
      <c r="AX63" s="148"/>
      <c r="AY63" s="171"/>
      <c r="AZ63" s="234">
        <f t="shared" si="2"/>
        <v>12</v>
      </c>
      <c r="BA63" s="234">
        <f t="shared" si="3"/>
        <v>12</v>
      </c>
    </row>
    <row r="64" spans="1:53" ht="20.25">
      <c r="A64" s="361">
        <v>80</v>
      </c>
      <c r="B64" s="362" t="s">
        <v>199</v>
      </c>
      <c r="C64" s="154">
        <v>94</v>
      </c>
      <c r="D64" s="160"/>
      <c r="E64" s="160"/>
      <c r="F64" s="160"/>
      <c r="G64" s="164"/>
      <c r="H64" s="160"/>
      <c r="I64" s="160"/>
      <c r="J64" s="160"/>
      <c r="K64" s="164"/>
      <c r="L64" s="160"/>
      <c r="M64" s="160"/>
      <c r="N64" s="160"/>
      <c r="O64" s="164"/>
      <c r="P64" s="160"/>
      <c r="Q64" s="160"/>
      <c r="R64" s="160"/>
      <c r="S64" s="160"/>
      <c r="T64" s="164"/>
      <c r="U64" s="146"/>
      <c r="V64" s="160"/>
      <c r="W64" s="160"/>
      <c r="X64" s="160"/>
      <c r="Y64" s="56"/>
      <c r="Z64" s="297"/>
      <c r="AA64" s="138"/>
      <c r="AB64" s="138"/>
      <c r="AC64" s="298"/>
      <c r="AD64" s="297"/>
      <c r="AE64" s="138"/>
      <c r="AF64" s="138"/>
      <c r="AG64" s="171">
        <v>1</v>
      </c>
      <c r="AH64" s="72">
        <v>0</v>
      </c>
      <c r="AI64" s="148">
        <v>0</v>
      </c>
      <c r="AJ64" s="148">
        <v>0</v>
      </c>
      <c r="AK64" s="171">
        <v>1</v>
      </c>
      <c r="AL64" s="72">
        <v>3</v>
      </c>
      <c r="AM64" s="148">
        <v>1</v>
      </c>
      <c r="AN64" s="148">
        <v>1</v>
      </c>
      <c r="AO64" s="148">
        <v>0</v>
      </c>
      <c r="AP64" s="171">
        <v>0</v>
      </c>
      <c r="AQ64" s="72">
        <v>0</v>
      </c>
      <c r="AR64" s="148">
        <v>0</v>
      </c>
      <c r="AS64" s="148">
        <v>0</v>
      </c>
      <c r="AT64" s="171">
        <v>0</v>
      </c>
      <c r="AU64" s="72">
        <v>1</v>
      </c>
      <c r="AV64" s="160">
        <v>2</v>
      </c>
      <c r="AW64" s="368"/>
      <c r="AX64" s="148"/>
      <c r="AY64" s="171"/>
      <c r="AZ64" s="234">
        <f t="shared" si="2"/>
        <v>10</v>
      </c>
      <c r="BA64" s="234">
        <f t="shared" si="3"/>
        <v>10</v>
      </c>
    </row>
    <row r="65" spans="1:53" ht="20.25">
      <c r="A65" s="361"/>
      <c r="B65" s="362" t="s">
        <v>209</v>
      </c>
      <c r="C65" s="154">
        <v>94</v>
      </c>
      <c r="D65" s="160"/>
      <c r="E65" s="160"/>
      <c r="F65" s="160"/>
      <c r="G65" s="164"/>
      <c r="H65" s="160"/>
      <c r="I65" s="160"/>
      <c r="J65" s="160"/>
      <c r="K65" s="164"/>
      <c r="L65" s="160"/>
      <c r="M65" s="160"/>
      <c r="N65" s="160"/>
      <c r="O65" s="164"/>
      <c r="P65" s="160"/>
      <c r="Q65" s="160"/>
      <c r="R65" s="160"/>
      <c r="S65" s="160"/>
      <c r="T65" s="164"/>
      <c r="U65" s="146"/>
      <c r="V65" s="160"/>
      <c r="W65" s="160"/>
      <c r="X65" s="160"/>
      <c r="Y65" s="56"/>
      <c r="Z65" s="297"/>
      <c r="AA65" s="138"/>
      <c r="AB65" s="138"/>
      <c r="AC65" s="298"/>
      <c r="AD65" s="297"/>
      <c r="AE65" s="138"/>
      <c r="AF65" s="138"/>
      <c r="AG65" s="171">
        <v>2</v>
      </c>
      <c r="AH65" s="72">
        <v>1</v>
      </c>
      <c r="AI65" s="148">
        <v>0</v>
      </c>
      <c r="AJ65" s="148">
        <v>0</v>
      </c>
      <c r="AK65" s="171">
        <v>1</v>
      </c>
      <c r="AL65" s="72">
        <v>3</v>
      </c>
      <c r="AM65" s="148">
        <v>0</v>
      </c>
      <c r="AN65" s="148"/>
      <c r="AO65" s="148">
        <v>1</v>
      </c>
      <c r="AP65" s="171">
        <v>1</v>
      </c>
      <c r="AQ65" s="72">
        <v>0</v>
      </c>
      <c r="AR65" s="148"/>
      <c r="AS65" s="148">
        <v>0</v>
      </c>
      <c r="AT65" s="171">
        <v>0</v>
      </c>
      <c r="AU65" s="72">
        <v>0</v>
      </c>
      <c r="AV65" s="160">
        <v>0</v>
      </c>
      <c r="AW65" s="368"/>
      <c r="AX65" s="148"/>
      <c r="AY65" s="171"/>
      <c r="AZ65" s="234">
        <f t="shared" si="2"/>
        <v>9</v>
      </c>
      <c r="BA65" s="234">
        <f t="shared" si="3"/>
        <v>9</v>
      </c>
    </row>
    <row r="66" spans="1:53" ht="20.25">
      <c r="A66" s="361"/>
      <c r="B66" s="362"/>
      <c r="C66" s="154"/>
      <c r="D66" s="160"/>
      <c r="E66" s="160"/>
      <c r="F66" s="160"/>
      <c r="G66" s="164"/>
      <c r="H66" s="160"/>
      <c r="I66" s="160"/>
      <c r="J66" s="160"/>
      <c r="K66" s="164"/>
      <c r="L66" s="160"/>
      <c r="M66" s="160"/>
      <c r="N66" s="160"/>
      <c r="O66" s="164"/>
      <c r="P66" s="160"/>
      <c r="Q66" s="160"/>
      <c r="R66" s="160"/>
      <c r="S66" s="160"/>
      <c r="T66" s="164"/>
      <c r="U66" s="146"/>
      <c r="V66" s="160"/>
      <c r="W66" s="160"/>
      <c r="X66" s="160"/>
      <c r="Y66" s="56"/>
      <c r="Z66" s="72"/>
      <c r="AA66" s="148"/>
      <c r="AB66" s="148"/>
      <c r="AC66" s="171"/>
      <c r="AD66" s="72"/>
      <c r="AE66" s="148"/>
      <c r="AF66" s="148"/>
      <c r="AG66" s="171"/>
      <c r="AH66" s="72"/>
      <c r="AI66" s="148"/>
      <c r="AJ66" s="148"/>
      <c r="AK66" s="171"/>
      <c r="AL66" s="72"/>
      <c r="AM66" s="148"/>
      <c r="AN66" s="148"/>
      <c r="AO66" s="148"/>
      <c r="AP66" s="171"/>
      <c r="AQ66" s="72"/>
      <c r="AR66" s="148"/>
      <c r="AS66" s="148"/>
      <c r="AT66" s="171"/>
      <c r="AU66" s="72"/>
      <c r="AV66" s="160"/>
      <c r="AW66" s="368"/>
      <c r="AX66" s="148"/>
      <c r="AY66" s="171"/>
      <c r="AZ66" s="234"/>
      <c r="BA66" s="234"/>
    </row>
    <row r="67" spans="1:53" ht="21" thickBot="1">
      <c r="A67" s="376"/>
      <c r="B67" s="377"/>
      <c r="C67" s="346"/>
      <c r="D67" s="161"/>
      <c r="E67" s="161"/>
      <c r="F67" s="161"/>
      <c r="G67" s="162"/>
      <c r="H67" s="161"/>
      <c r="I67" s="161"/>
      <c r="J67" s="161"/>
      <c r="K67" s="162"/>
      <c r="L67" s="161"/>
      <c r="M67" s="161"/>
      <c r="N67" s="161"/>
      <c r="O67" s="162"/>
      <c r="P67" s="161"/>
      <c r="Q67" s="161"/>
      <c r="R67" s="161"/>
      <c r="S67" s="161"/>
      <c r="T67" s="162"/>
      <c r="U67" s="149"/>
      <c r="V67" s="161"/>
      <c r="W67" s="161"/>
      <c r="X67" s="161"/>
      <c r="Y67" s="395"/>
      <c r="Z67" s="72"/>
      <c r="AA67" s="148"/>
      <c r="AB67" s="148"/>
      <c r="AC67" s="171"/>
      <c r="AD67" s="72"/>
      <c r="AE67" s="148"/>
      <c r="AF67" s="148"/>
      <c r="AG67" s="171"/>
      <c r="AH67" s="72"/>
      <c r="AI67" s="148"/>
      <c r="AJ67" s="148"/>
      <c r="AK67" s="171"/>
      <c r="AL67" s="72"/>
      <c r="AM67" s="148"/>
      <c r="AN67" s="148"/>
      <c r="AO67" s="148"/>
      <c r="AP67" s="171"/>
      <c r="AQ67" s="72"/>
      <c r="AR67" s="148"/>
      <c r="AS67" s="148"/>
      <c r="AT67" s="171"/>
      <c r="AU67" s="72"/>
      <c r="AV67" s="160"/>
      <c r="AW67" s="368"/>
      <c r="AX67" s="148"/>
      <c r="AY67" s="171"/>
      <c r="AZ67" s="234"/>
      <c r="BA67" s="235"/>
    </row>
    <row r="68" spans="1:53" ht="20.25">
      <c r="A68" s="380">
        <v>24</v>
      </c>
      <c r="B68" s="381" t="s">
        <v>77</v>
      </c>
      <c r="C68" s="382"/>
      <c r="D68" s="383">
        <v>4</v>
      </c>
      <c r="E68" s="383">
        <v>6</v>
      </c>
      <c r="F68" s="383">
        <v>2</v>
      </c>
      <c r="G68" s="182">
        <v>3</v>
      </c>
      <c r="H68" s="383">
        <v>7</v>
      </c>
      <c r="I68" s="383">
        <v>7</v>
      </c>
      <c r="J68" s="383">
        <v>7</v>
      </c>
      <c r="K68" s="182">
        <v>7</v>
      </c>
      <c r="L68" s="383">
        <v>7</v>
      </c>
      <c r="M68" s="383">
        <v>7</v>
      </c>
      <c r="N68" s="383">
        <v>7</v>
      </c>
      <c r="O68" s="182">
        <v>7</v>
      </c>
      <c r="P68" s="383">
        <v>7</v>
      </c>
      <c r="Q68" s="383">
        <v>7</v>
      </c>
      <c r="R68" s="383">
        <v>6</v>
      </c>
      <c r="S68" s="383">
        <v>7</v>
      </c>
      <c r="T68" s="182">
        <v>7</v>
      </c>
      <c r="U68" s="384">
        <v>7</v>
      </c>
      <c r="V68" s="383">
        <v>6</v>
      </c>
      <c r="W68" s="383">
        <v>7</v>
      </c>
      <c r="X68" s="383">
        <v>1</v>
      </c>
      <c r="Y68" s="396"/>
      <c r="Z68" s="72">
        <v>7</v>
      </c>
      <c r="AA68" s="148">
        <v>6</v>
      </c>
      <c r="AB68" s="148">
        <v>7</v>
      </c>
      <c r="AC68" s="171">
        <v>7</v>
      </c>
      <c r="AD68" s="72">
        <v>7</v>
      </c>
      <c r="AE68" s="148">
        <v>7</v>
      </c>
      <c r="AF68" s="148">
        <v>7</v>
      </c>
      <c r="AG68" s="171">
        <v>5</v>
      </c>
      <c r="AH68" s="72">
        <v>6</v>
      </c>
      <c r="AI68" s="148">
        <v>4</v>
      </c>
      <c r="AJ68" s="148">
        <v>7</v>
      </c>
      <c r="AK68" s="171">
        <v>7</v>
      </c>
      <c r="AL68" s="72">
        <v>7</v>
      </c>
      <c r="AM68" s="148">
        <v>7</v>
      </c>
      <c r="AN68" s="148">
        <v>7</v>
      </c>
      <c r="AO68" s="148">
        <v>5</v>
      </c>
      <c r="AP68" s="171">
        <v>5</v>
      </c>
      <c r="AQ68" s="72">
        <v>4</v>
      </c>
      <c r="AR68" s="148">
        <v>7</v>
      </c>
      <c r="AS68" s="148">
        <v>7</v>
      </c>
      <c r="AT68" s="171">
        <v>2</v>
      </c>
      <c r="AU68" s="72">
        <v>6</v>
      </c>
      <c r="AV68" s="160">
        <v>7</v>
      </c>
      <c r="AW68" s="368"/>
      <c r="AX68" s="148"/>
      <c r="AY68" s="171"/>
      <c r="AZ68" s="234">
        <f>SUM(Z68:AY68)</f>
        <v>141</v>
      </c>
      <c r="BA68" s="553">
        <f>SUM(D68:AY68)</f>
        <v>267</v>
      </c>
    </row>
    <row r="69" spans="1:53" ht="20.25">
      <c r="A69" s="385"/>
      <c r="B69" s="386" t="s">
        <v>173</v>
      </c>
      <c r="C69" s="345"/>
      <c r="D69" s="180"/>
      <c r="E69" s="180"/>
      <c r="F69" s="180"/>
      <c r="G69" s="387"/>
      <c r="H69" s="180">
        <v>3</v>
      </c>
      <c r="I69" s="180">
        <v>2</v>
      </c>
      <c r="J69" s="180">
        <v>3</v>
      </c>
      <c r="K69" s="387">
        <v>3</v>
      </c>
      <c r="L69" s="180">
        <v>3</v>
      </c>
      <c r="M69" s="180">
        <v>3</v>
      </c>
      <c r="N69" s="180">
        <v>3</v>
      </c>
      <c r="O69" s="387">
        <v>2</v>
      </c>
      <c r="P69" s="180">
        <v>3</v>
      </c>
      <c r="Q69" s="180"/>
      <c r="R69" s="180"/>
      <c r="S69" s="180">
        <v>2</v>
      </c>
      <c r="T69" s="387">
        <v>2</v>
      </c>
      <c r="U69" s="179">
        <v>2</v>
      </c>
      <c r="V69" s="180">
        <v>3</v>
      </c>
      <c r="W69" s="180">
        <v>2</v>
      </c>
      <c r="X69" s="180"/>
      <c r="Y69" s="90"/>
      <c r="Z69" s="72">
        <v>3</v>
      </c>
      <c r="AA69" s="148">
        <v>3</v>
      </c>
      <c r="AB69" s="148">
        <v>1</v>
      </c>
      <c r="AC69" s="171">
        <v>3</v>
      </c>
      <c r="AD69" s="72">
        <v>2</v>
      </c>
      <c r="AE69" s="148">
        <v>2</v>
      </c>
      <c r="AF69" s="148">
        <v>2</v>
      </c>
      <c r="AG69" s="171">
        <v>1</v>
      </c>
      <c r="AH69" s="72">
        <v>3</v>
      </c>
      <c r="AI69" s="148">
        <v>2</v>
      </c>
      <c r="AJ69" s="148">
        <v>3</v>
      </c>
      <c r="AK69" s="171">
        <v>3</v>
      </c>
      <c r="AL69" s="72">
        <v>3</v>
      </c>
      <c r="AM69" s="148">
        <v>2</v>
      </c>
      <c r="AN69" s="148">
        <v>2</v>
      </c>
      <c r="AO69" s="148">
        <v>2</v>
      </c>
      <c r="AP69" s="171">
        <v>2</v>
      </c>
      <c r="AQ69" s="72">
        <v>2</v>
      </c>
      <c r="AR69" s="148">
        <v>3</v>
      </c>
      <c r="AS69" s="148">
        <v>2</v>
      </c>
      <c r="AT69" s="171">
        <v>1</v>
      </c>
      <c r="AU69" s="72">
        <v>2</v>
      </c>
      <c r="AV69" s="160">
        <v>1</v>
      </c>
      <c r="AW69" s="368"/>
      <c r="AX69" s="148"/>
      <c r="AY69" s="171"/>
      <c r="AZ69" s="234">
        <f>SUM(Z69:AY69)</f>
        <v>50</v>
      </c>
      <c r="BA69" s="234">
        <f>SUM(D69:AY69)</f>
        <v>86</v>
      </c>
    </row>
    <row r="70" spans="1:53" ht="21" thickBot="1">
      <c r="A70" s="361"/>
      <c r="B70" s="362"/>
      <c r="C70" s="346"/>
      <c r="D70" s="161"/>
      <c r="E70" s="161"/>
      <c r="F70" s="161"/>
      <c r="G70" s="162"/>
      <c r="H70" s="161"/>
      <c r="I70" s="161"/>
      <c r="J70" s="161"/>
      <c r="K70" s="162"/>
      <c r="L70" s="161"/>
      <c r="M70" s="161"/>
      <c r="N70" s="161"/>
      <c r="O70" s="162"/>
      <c r="P70" s="161"/>
      <c r="Q70" s="161"/>
      <c r="R70" s="161"/>
      <c r="S70" s="161"/>
      <c r="T70" s="162"/>
      <c r="U70" s="149"/>
      <c r="V70" s="161"/>
      <c r="W70" s="161"/>
      <c r="X70" s="161"/>
      <c r="Y70" s="395"/>
      <c r="Z70" s="172"/>
      <c r="AA70" s="370"/>
      <c r="AB70" s="370"/>
      <c r="AC70" s="73"/>
      <c r="AD70" s="172"/>
      <c r="AE70" s="370"/>
      <c r="AF70" s="370"/>
      <c r="AG70" s="73"/>
      <c r="AH70" s="172"/>
      <c r="AI70" s="370"/>
      <c r="AJ70" s="370"/>
      <c r="AK70" s="73"/>
      <c r="AL70" s="172"/>
      <c r="AM70" s="370"/>
      <c r="AN70" s="370"/>
      <c r="AO70" s="370"/>
      <c r="AP70" s="73"/>
      <c r="AQ70" s="172"/>
      <c r="AR70" s="370"/>
      <c r="AS70" s="370"/>
      <c r="AT70" s="73"/>
      <c r="AU70" s="172"/>
      <c r="AV70" s="161"/>
      <c r="AW70" s="371"/>
      <c r="AX70" s="370"/>
      <c r="AY70" s="73"/>
      <c r="AZ70" s="235"/>
      <c r="BA70" s="235"/>
    </row>
  </sheetData>
  <mergeCells count="11">
    <mergeCell ref="AL1:AP1"/>
    <mergeCell ref="AQ1:AT1"/>
    <mergeCell ref="AU1:AY1"/>
    <mergeCell ref="U1:Y1"/>
    <mergeCell ref="Z1:AC1"/>
    <mergeCell ref="AD1:AG1"/>
    <mergeCell ref="AH1:AK1"/>
    <mergeCell ref="D1:G1"/>
    <mergeCell ref="H1:K1"/>
    <mergeCell ref="L1:O1"/>
    <mergeCell ref="P1:S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70"/>
  <sheetViews>
    <sheetView zoomScale="75" zoomScaleNormal="75" workbookViewId="0" topLeftCell="A1">
      <selection activeCell="BC15" sqref="BC15"/>
    </sheetView>
  </sheetViews>
  <sheetFormatPr defaultColWidth="9.00390625" defaultRowHeight="14.25"/>
  <cols>
    <col min="1" max="1" width="4.625" style="389" bestFit="1" customWidth="1"/>
    <col min="2" max="2" width="30.375" style="390" bestFit="1" customWidth="1"/>
    <col min="3" max="3" width="4.50390625" style="151" customWidth="1"/>
    <col min="4" max="6" width="5.50390625" style="150" hidden="1" customWidth="1"/>
    <col min="7" max="7" width="5.375" style="150" hidden="1" customWidth="1"/>
    <col min="8" max="10" width="5.50390625" style="150" hidden="1" customWidth="1"/>
    <col min="11" max="11" width="5.375" style="150" hidden="1" customWidth="1"/>
    <col min="12" max="21" width="5.50390625" style="150" hidden="1" customWidth="1"/>
    <col min="22" max="24" width="5.375" style="150" hidden="1" customWidth="1"/>
    <col min="25" max="25" width="5.625" style="150" hidden="1" customWidth="1"/>
    <col min="26" max="29" width="5.25390625" style="35" customWidth="1"/>
    <col min="30" max="30" width="5.375" style="35" customWidth="1"/>
    <col min="31" max="34" width="5.25390625" style="35" customWidth="1"/>
    <col min="35" max="35" width="4.00390625" style="35" customWidth="1"/>
    <col min="36" max="36" width="5.25390625" style="35" customWidth="1"/>
    <col min="37" max="43" width="5.125" style="35" customWidth="1"/>
    <col min="44" max="44" width="6.00390625" style="35" customWidth="1"/>
    <col min="45" max="46" width="5.125" style="35" customWidth="1"/>
    <col min="47" max="47" width="5.875" style="35" customWidth="1"/>
    <col min="48" max="48" width="5.125" style="150" customWidth="1"/>
    <col min="49" max="49" width="5.125" style="390" customWidth="1"/>
    <col min="50" max="52" width="5.125" style="35" customWidth="1"/>
    <col min="53" max="53" width="6.375" style="35" customWidth="1"/>
    <col min="54" max="57" width="9.00390625" style="131" customWidth="1"/>
    <col min="58" max="58" width="10.25390625" style="131" bestFit="1" customWidth="1"/>
    <col min="59" max="16384" width="9.00390625" style="131" customWidth="1"/>
  </cols>
  <sheetData>
    <row r="1" spans="1:53" s="132" customFormat="1" ht="16.5" thickBot="1">
      <c r="A1" s="130"/>
      <c r="B1" s="135" t="s">
        <v>0</v>
      </c>
      <c r="C1" s="130"/>
      <c r="D1" s="591" t="s">
        <v>138</v>
      </c>
      <c r="E1" s="591"/>
      <c r="F1" s="591"/>
      <c r="G1" s="592"/>
      <c r="H1" s="591" t="s">
        <v>67</v>
      </c>
      <c r="I1" s="591"/>
      <c r="J1" s="591"/>
      <c r="K1" s="592"/>
      <c r="L1" s="593" t="s">
        <v>68</v>
      </c>
      <c r="M1" s="593"/>
      <c r="N1" s="593"/>
      <c r="O1" s="594"/>
      <c r="P1" s="585" t="s">
        <v>69</v>
      </c>
      <c r="Q1" s="585"/>
      <c r="R1" s="585"/>
      <c r="S1" s="585"/>
      <c r="T1" s="134"/>
      <c r="U1" s="588" t="s">
        <v>70</v>
      </c>
      <c r="V1" s="589"/>
      <c r="W1" s="589"/>
      <c r="X1" s="589"/>
      <c r="Y1" s="590"/>
      <c r="Z1" s="585" t="s">
        <v>71</v>
      </c>
      <c r="AA1" s="585"/>
      <c r="AB1" s="585"/>
      <c r="AC1" s="587"/>
      <c r="AD1" s="585" t="s">
        <v>183</v>
      </c>
      <c r="AE1" s="587"/>
      <c r="AF1" s="587"/>
      <c r="AG1" s="587"/>
      <c r="AH1" s="585" t="s">
        <v>184</v>
      </c>
      <c r="AI1" s="587"/>
      <c r="AJ1" s="587"/>
      <c r="AK1" s="587"/>
      <c r="AL1" s="585" t="s">
        <v>185</v>
      </c>
      <c r="AM1" s="586"/>
      <c r="AN1" s="586"/>
      <c r="AO1" s="586"/>
      <c r="AP1" s="586"/>
      <c r="AQ1" s="585" t="s">
        <v>186</v>
      </c>
      <c r="AR1" s="586"/>
      <c r="AS1" s="586"/>
      <c r="AT1" s="586"/>
      <c r="AU1" s="585" t="s">
        <v>187</v>
      </c>
      <c r="AV1" s="586"/>
      <c r="AW1" s="586"/>
      <c r="AX1" s="586"/>
      <c r="AY1" s="586"/>
      <c r="AZ1" s="417"/>
      <c r="BA1" s="551"/>
    </row>
    <row r="2" spans="1:53" s="217" customFormat="1" ht="13.5" thickBot="1">
      <c r="A2" s="2"/>
      <c r="B2" s="4"/>
      <c r="C2" s="343"/>
      <c r="D2" s="356" t="s">
        <v>139</v>
      </c>
      <c r="E2" s="356" t="s">
        <v>140</v>
      </c>
      <c r="F2" s="356" t="s">
        <v>141</v>
      </c>
      <c r="G2" s="357">
        <v>35</v>
      </c>
      <c r="H2" s="356">
        <v>36</v>
      </c>
      <c r="I2" s="356">
        <v>37</v>
      </c>
      <c r="J2" s="356">
        <v>38</v>
      </c>
      <c r="K2" s="357">
        <v>39</v>
      </c>
      <c r="L2" s="356">
        <v>40</v>
      </c>
      <c r="M2" s="356">
        <v>41</v>
      </c>
      <c r="N2" s="356">
        <v>42</v>
      </c>
      <c r="O2" s="357">
        <v>43</v>
      </c>
      <c r="P2" s="356">
        <v>44</v>
      </c>
      <c r="Q2" s="356">
        <v>45</v>
      </c>
      <c r="R2" s="356">
        <v>46</v>
      </c>
      <c r="S2" s="356">
        <v>47</v>
      </c>
      <c r="T2" s="357">
        <v>48</v>
      </c>
      <c r="U2" s="106">
        <v>49</v>
      </c>
      <c r="V2" s="358">
        <v>50</v>
      </c>
      <c r="W2" s="358">
        <v>51</v>
      </c>
      <c r="X2" s="359">
        <v>52</v>
      </c>
      <c r="Y2" s="359">
        <v>53</v>
      </c>
      <c r="Z2" s="358">
        <v>2</v>
      </c>
      <c r="AA2" s="358">
        <v>3</v>
      </c>
      <c r="AB2" s="358">
        <v>4</v>
      </c>
      <c r="AC2" s="358">
        <v>5</v>
      </c>
      <c r="AD2" s="358">
        <v>6</v>
      </c>
      <c r="AE2" s="358">
        <v>7</v>
      </c>
      <c r="AF2" s="358">
        <v>8</v>
      </c>
      <c r="AG2" s="358">
        <v>9</v>
      </c>
      <c r="AH2" s="358">
        <v>10</v>
      </c>
      <c r="AI2" s="358">
        <v>11</v>
      </c>
      <c r="AJ2" s="358">
        <v>12</v>
      </c>
      <c r="AK2" s="358">
        <v>13</v>
      </c>
      <c r="AL2" s="358">
        <v>14</v>
      </c>
      <c r="AM2" s="358">
        <v>15</v>
      </c>
      <c r="AN2" s="358">
        <v>16</v>
      </c>
      <c r="AO2" s="358">
        <v>17</v>
      </c>
      <c r="AP2" s="358">
        <v>18</v>
      </c>
      <c r="AQ2" s="358">
        <v>19</v>
      </c>
      <c r="AR2" s="358">
        <v>20</v>
      </c>
      <c r="AS2" s="358">
        <v>21</v>
      </c>
      <c r="AT2" s="358">
        <v>22</v>
      </c>
      <c r="AU2" s="358">
        <v>23</v>
      </c>
      <c r="AV2" s="358">
        <v>24</v>
      </c>
      <c r="AW2" s="358">
        <v>25</v>
      </c>
      <c r="AX2" s="358">
        <v>26</v>
      </c>
      <c r="AY2" s="358">
        <v>27</v>
      </c>
      <c r="AZ2" s="418"/>
      <c r="BA2" s="552"/>
    </row>
    <row r="3" spans="1:53" ht="20.25">
      <c r="A3" s="361">
        <v>56</v>
      </c>
      <c r="B3" s="362" t="s">
        <v>72</v>
      </c>
      <c r="C3" s="344">
        <v>95</v>
      </c>
      <c r="D3" s="363">
        <v>0</v>
      </c>
      <c r="E3" s="363">
        <v>0</v>
      </c>
      <c r="F3" s="363">
        <v>0</v>
      </c>
      <c r="G3" s="364">
        <v>1</v>
      </c>
      <c r="H3" s="363">
        <v>4</v>
      </c>
      <c r="I3" s="363">
        <v>0</v>
      </c>
      <c r="J3" s="363">
        <v>1</v>
      </c>
      <c r="K3" s="364">
        <v>3</v>
      </c>
      <c r="L3" s="363">
        <v>1</v>
      </c>
      <c r="M3" s="363">
        <v>4</v>
      </c>
      <c r="N3" s="363">
        <v>4</v>
      </c>
      <c r="O3" s="364">
        <v>2</v>
      </c>
      <c r="P3" s="363">
        <v>2</v>
      </c>
      <c r="Q3" s="363">
        <v>2</v>
      </c>
      <c r="R3" s="363">
        <v>2</v>
      </c>
      <c r="S3" s="363">
        <v>4</v>
      </c>
      <c r="T3" s="364">
        <v>4</v>
      </c>
      <c r="U3" s="157">
        <v>4</v>
      </c>
      <c r="V3" s="158">
        <v>3</v>
      </c>
      <c r="W3" s="158">
        <v>4</v>
      </c>
      <c r="X3" s="158">
        <v>1</v>
      </c>
      <c r="Y3" s="159"/>
      <c r="Z3" s="211">
        <v>4</v>
      </c>
      <c r="AA3" s="397">
        <v>4</v>
      </c>
      <c r="AB3" s="397">
        <v>4</v>
      </c>
      <c r="AC3" s="210">
        <v>1</v>
      </c>
      <c r="AD3" s="211">
        <v>4</v>
      </c>
      <c r="AE3" s="397">
        <v>4</v>
      </c>
      <c r="AF3" s="397">
        <v>4</v>
      </c>
      <c r="AG3" s="210">
        <v>4</v>
      </c>
      <c r="AH3" s="211">
        <v>4</v>
      </c>
      <c r="AI3" s="397">
        <v>2</v>
      </c>
      <c r="AJ3" s="397">
        <v>5</v>
      </c>
      <c r="AK3" s="210">
        <v>4</v>
      </c>
      <c r="AL3" s="211">
        <v>3</v>
      </c>
      <c r="AM3" s="397">
        <v>4</v>
      </c>
      <c r="AN3" s="397">
        <v>4</v>
      </c>
      <c r="AO3" s="397">
        <v>3</v>
      </c>
      <c r="AP3" s="210">
        <v>3</v>
      </c>
      <c r="AQ3" s="211">
        <v>0</v>
      </c>
      <c r="AR3" s="397">
        <v>4</v>
      </c>
      <c r="AS3" s="397">
        <v>4</v>
      </c>
      <c r="AT3" s="210">
        <v>1</v>
      </c>
      <c r="AU3" s="211">
        <v>2</v>
      </c>
      <c r="AV3" s="363">
        <v>0</v>
      </c>
      <c r="AW3" s="398"/>
      <c r="AX3" s="397"/>
      <c r="AY3" s="210"/>
      <c r="AZ3" s="341">
        <f aca="true" t="shared" si="0" ref="AZ3:AZ34">SUM(Z3:AY3)</f>
        <v>72</v>
      </c>
      <c r="BA3" s="554">
        <f aca="true" t="shared" si="1" ref="BA3:BA34">SUM(D3:AY3)</f>
        <v>118</v>
      </c>
    </row>
    <row r="4" spans="1:53" ht="20.25">
      <c r="A4" s="361">
        <v>11</v>
      </c>
      <c r="B4" s="362" t="s">
        <v>188</v>
      </c>
      <c r="C4" s="154">
        <v>94</v>
      </c>
      <c r="D4" s="181"/>
      <c r="E4" s="181"/>
      <c r="F4" s="181"/>
      <c r="G4" s="281"/>
      <c r="H4" s="181"/>
      <c r="I4" s="181"/>
      <c r="J4" s="181"/>
      <c r="K4" s="281"/>
      <c r="L4" s="181"/>
      <c r="M4" s="181"/>
      <c r="N4" s="181"/>
      <c r="O4" s="281"/>
      <c r="P4" s="160"/>
      <c r="Q4" s="160"/>
      <c r="R4" s="160"/>
      <c r="S4" s="160"/>
      <c r="T4" s="164"/>
      <c r="U4" s="146"/>
      <c r="V4" s="160"/>
      <c r="W4" s="160"/>
      <c r="X4" s="160"/>
      <c r="Y4" s="56"/>
      <c r="Z4" s="72">
        <v>3</v>
      </c>
      <c r="AA4" s="148">
        <v>2</v>
      </c>
      <c r="AB4" s="148">
        <v>4</v>
      </c>
      <c r="AC4" s="171">
        <v>4</v>
      </c>
      <c r="AD4" s="72">
        <v>4</v>
      </c>
      <c r="AE4" s="148">
        <v>5</v>
      </c>
      <c r="AF4" s="148">
        <v>3</v>
      </c>
      <c r="AG4" s="171">
        <v>3</v>
      </c>
      <c r="AH4" s="72">
        <v>2</v>
      </c>
      <c r="AI4" s="148">
        <v>2</v>
      </c>
      <c r="AJ4" s="148">
        <v>5</v>
      </c>
      <c r="AK4" s="171">
        <v>4</v>
      </c>
      <c r="AL4" s="72">
        <v>4</v>
      </c>
      <c r="AM4" s="148">
        <v>4</v>
      </c>
      <c r="AN4" s="148">
        <v>4</v>
      </c>
      <c r="AO4" s="148">
        <v>3</v>
      </c>
      <c r="AP4" s="171">
        <v>1</v>
      </c>
      <c r="AQ4" s="72">
        <v>1</v>
      </c>
      <c r="AR4" s="148">
        <v>3</v>
      </c>
      <c r="AS4" s="148">
        <v>3</v>
      </c>
      <c r="AT4" s="171">
        <v>1</v>
      </c>
      <c r="AU4" s="72">
        <v>3</v>
      </c>
      <c r="AV4" s="160">
        <v>1</v>
      </c>
      <c r="AW4" s="368"/>
      <c r="AX4" s="148"/>
      <c r="AY4" s="171"/>
      <c r="AZ4" s="341">
        <f t="shared" si="0"/>
        <v>69</v>
      </c>
      <c r="BA4" s="234">
        <f t="shared" si="1"/>
        <v>69</v>
      </c>
    </row>
    <row r="5" spans="1:53" ht="20.25">
      <c r="A5" s="361">
        <v>15</v>
      </c>
      <c r="B5" s="393" t="s">
        <v>11</v>
      </c>
      <c r="C5" s="154">
        <v>85</v>
      </c>
      <c r="D5" s="160">
        <v>4</v>
      </c>
      <c r="E5" s="160">
        <v>2</v>
      </c>
      <c r="F5" s="160">
        <v>2</v>
      </c>
      <c r="G5" s="164">
        <v>3</v>
      </c>
      <c r="H5" s="160">
        <v>4</v>
      </c>
      <c r="I5" s="160">
        <v>4</v>
      </c>
      <c r="J5" s="160">
        <v>4</v>
      </c>
      <c r="K5" s="164">
        <v>4</v>
      </c>
      <c r="L5" s="160">
        <v>4</v>
      </c>
      <c r="M5" s="160">
        <v>4</v>
      </c>
      <c r="N5" s="160">
        <v>5</v>
      </c>
      <c r="O5" s="164">
        <v>2</v>
      </c>
      <c r="P5" s="160">
        <v>5</v>
      </c>
      <c r="Q5" s="160">
        <v>5</v>
      </c>
      <c r="R5" s="160">
        <v>2</v>
      </c>
      <c r="S5" s="160">
        <v>5</v>
      </c>
      <c r="T5" s="164">
        <v>5</v>
      </c>
      <c r="U5" s="146">
        <v>5</v>
      </c>
      <c r="V5" s="160">
        <v>4</v>
      </c>
      <c r="W5" s="160">
        <v>5</v>
      </c>
      <c r="X5" s="160">
        <v>1</v>
      </c>
      <c r="Y5" s="56"/>
      <c r="Z5" s="72">
        <v>2</v>
      </c>
      <c r="AA5" s="148">
        <v>4</v>
      </c>
      <c r="AB5" s="148">
        <v>3</v>
      </c>
      <c r="AC5" s="171">
        <v>5</v>
      </c>
      <c r="AD5" s="72">
        <v>5</v>
      </c>
      <c r="AE5" s="148">
        <v>1</v>
      </c>
      <c r="AF5" s="148">
        <v>3</v>
      </c>
      <c r="AG5" s="171">
        <v>2</v>
      </c>
      <c r="AH5" s="72">
        <v>4</v>
      </c>
      <c r="AI5" s="148">
        <v>2</v>
      </c>
      <c r="AJ5" s="148">
        <v>3</v>
      </c>
      <c r="AK5" s="171">
        <v>4</v>
      </c>
      <c r="AL5" s="72">
        <v>4</v>
      </c>
      <c r="AM5" s="148">
        <v>3</v>
      </c>
      <c r="AN5" s="148">
        <v>3</v>
      </c>
      <c r="AO5" s="148">
        <v>2</v>
      </c>
      <c r="AP5" s="171">
        <v>1</v>
      </c>
      <c r="AQ5" s="72">
        <v>2</v>
      </c>
      <c r="AR5" s="148">
        <v>3</v>
      </c>
      <c r="AS5" s="148">
        <v>3</v>
      </c>
      <c r="AT5" s="171">
        <v>1</v>
      </c>
      <c r="AU5" s="72">
        <v>3</v>
      </c>
      <c r="AV5" s="160">
        <v>3</v>
      </c>
      <c r="AW5" s="368"/>
      <c r="AX5" s="148"/>
      <c r="AY5" s="171"/>
      <c r="AZ5" s="341">
        <f t="shared" si="0"/>
        <v>66</v>
      </c>
      <c r="BA5" s="555">
        <f t="shared" si="1"/>
        <v>145</v>
      </c>
    </row>
    <row r="6" spans="1:53" ht="20.25">
      <c r="A6" s="361">
        <v>45</v>
      </c>
      <c r="B6" s="362" t="s">
        <v>53</v>
      </c>
      <c r="C6" s="154">
        <v>95</v>
      </c>
      <c r="D6" s="160">
        <v>0</v>
      </c>
      <c r="E6" s="160">
        <v>0</v>
      </c>
      <c r="F6" s="160">
        <v>2</v>
      </c>
      <c r="G6" s="164">
        <v>1</v>
      </c>
      <c r="H6" s="160">
        <v>3</v>
      </c>
      <c r="I6" s="160">
        <v>4</v>
      </c>
      <c r="J6" s="160">
        <v>4</v>
      </c>
      <c r="K6" s="164">
        <v>4</v>
      </c>
      <c r="L6" s="160">
        <v>4</v>
      </c>
      <c r="M6" s="160">
        <v>3</v>
      </c>
      <c r="N6" s="160">
        <v>4</v>
      </c>
      <c r="O6" s="164">
        <v>2</v>
      </c>
      <c r="P6" s="160">
        <v>4</v>
      </c>
      <c r="Q6" s="160">
        <v>4</v>
      </c>
      <c r="R6" s="160">
        <v>3</v>
      </c>
      <c r="S6" s="160">
        <v>4</v>
      </c>
      <c r="T6" s="164">
        <v>4</v>
      </c>
      <c r="U6" s="146">
        <v>4</v>
      </c>
      <c r="V6" s="160">
        <v>1</v>
      </c>
      <c r="W6" s="160">
        <v>4</v>
      </c>
      <c r="X6" s="160">
        <v>1</v>
      </c>
      <c r="Y6" s="56"/>
      <c r="Z6" s="72">
        <v>3</v>
      </c>
      <c r="AA6" s="148">
        <v>4</v>
      </c>
      <c r="AB6" s="148">
        <v>4</v>
      </c>
      <c r="AC6" s="171">
        <v>4</v>
      </c>
      <c r="AD6" s="72">
        <v>4</v>
      </c>
      <c r="AE6" s="148">
        <v>3</v>
      </c>
      <c r="AF6" s="148">
        <v>3</v>
      </c>
      <c r="AG6" s="171">
        <v>3</v>
      </c>
      <c r="AH6" s="72">
        <v>2</v>
      </c>
      <c r="AI6" s="148">
        <v>2</v>
      </c>
      <c r="AJ6" s="148">
        <v>4</v>
      </c>
      <c r="AK6" s="171">
        <v>4</v>
      </c>
      <c r="AL6" s="72">
        <v>3</v>
      </c>
      <c r="AM6" s="148">
        <v>2</v>
      </c>
      <c r="AN6" s="148">
        <v>3</v>
      </c>
      <c r="AO6" s="148">
        <v>0</v>
      </c>
      <c r="AP6" s="171">
        <v>1</v>
      </c>
      <c r="AQ6" s="72">
        <v>1</v>
      </c>
      <c r="AR6" s="148">
        <v>3</v>
      </c>
      <c r="AS6" s="148">
        <v>3</v>
      </c>
      <c r="AT6" s="171">
        <v>1</v>
      </c>
      <c r="AU6" s="72">
        <v>4</v>
      </c>
      <c r="AV6" s="160">
        <v>3</v>
      </c>
      <c r="AW6" s="368"/>
      <c r="AX6" s="148"/>
      <c r="AY6" s="171"/>
      <c r="AZ6" s="341">
        <f t="shared" si="0"/>
        <v>64</v>
      </c>
      <c r="BA6" s="555">
        <f t="shared" si="1"/>
        <v>124</v>
      </c>
    </row>
    <row r="7" spans="1:53" ht="20.25">
      <c r="A7" s="361">
        <v>96</v>
      </c>
      <c r="B7" s="362" t="s">
        <v>28</v>
      </c>
      <c r="C7" s="154">
        <v>96</v>
      </c>
      <c r="D7" s="160">
        <v>0</v>
      </c>
      <c r="E7" s="160">
        <v>0</v>
      </c>
      <c r="F7" s="160">
        <v>0</v>
      </c>
      <c r="G7" s="164">
        <v>1</v>
      </c>
      <c r="H7" s="160">
        <v>3</v>
      </c>
      <c r="I7" s="160">
        <v>3</v>
      </c>
      <c r="J7" s="160">
        <v>3</v>
      </c>
      <c r="K7" s="164">
        <v>0</v>
      </c>
      <c r="L7" s="160">
        <v>0</v>
      </c>
      <c r="M7" s="160">
        <v>2</v>
      </c>
      <c r="N7" s="160">
        <v>4</v>
      </c>
      <c r="O7" s="164">
        <v>1</v>
      </c>
      <c r="P7" s="160">
        <v>4</v>
      </c>
      <c r="Q7" s="160">
        <v>3</v>
      </c>
      <c r="R7" s="160">
        <v>4</v>
      </c>
      <c r="S7" s="160">
        <v>3</v>
      </c>
      <c r="T7" s="164">
        <v>3</v>
      </c>
      <c r="U7" s="146">
        <v>4</v>
      </c>
      <c r="V7" s="160">
        <v>3</v>
      </c>
      <c r="W7" s="160">
        <v>4</v>
      </c>
      <c r="X7" s="160">
        <v>1</v>
      </c>
      <c r="Y7" s="56"/>
      <c r="Z7" s="72">
        <v>4</v>
      </c>
      <c r="AA7" s="148">
        <v>2</v>
      </c>
      <c r="AB7" s="148">
        <v>3</v>
      </c>
      <c r="AC7" s="171">
        <v>4</v>
      </c>
      <c r="AD7" s="72">
        <v>2</v>
      </c>
      <c r="AE7" s="148">
        <v>2</v>
      </c>
      <c r="AF7" s="148">
        <v>3</v>
      </c>
      <c r="AG7" s="171">
        <v>2</v>
      </c>
      <c r="AH7" s="72">
        <v>2</v>
      </c>
      <c r="AI7" s="148">
        <v>2</v>
      </c>
      <c r="AJ7" s="148">
        <v>2</v>
      </c>
      <c r="AK7" s="171">
        <v>4</v>
      </c>
      <c r="AL7" s="72">
        <v>3</v>
      </c>
      <c r="AM7" s="148">
        <v>2</v>
      </c>
      <c r="AN7" s="148">
        <v>3</v>
      </c>
      <c r="AO7" s="148">
        <v>2</v>
      </c>
      <c r="AP7" s="171">
        <v>3</v>
      </c>
      <c r="AQ7" s="72">
        <v>2</v>
      </c>
      <c r="AR7" s="148">
        <v>3</v>
      </c>
      <c r="AS7" s="148">
        <v>4</v>
      </c>
      <c r="AT7" s="171">
        <v>1</v>
      </c>
      <c r="AU7" s="72">
        <v>4</v>
      </c>
      <c r="AV7" s="160">
        <v>4</v>
      </c>
      <c r="AW7" s="368"/>
      <c r="AX7" s="148"/>
      <c r="AY7" s="171"/>
      <c r="AZ7" s="341">
        <f t="shared" si="0"/>
        <v>63</v>
      </c>
      <c r="BA7" s="555">
        <f t="shared" si="1"/>
        <v>109</v>
      </c>
    </row>
    <row r="8" spans="1:53" ht="20.25">
      <c r="A8" s="361">
        <v>2</v>
      </c>
      <c r="B8" s="362" t="s">
        <v>20</v>
      </c>
      <c r="C8" s="154">
        <v>97</v>
      </c>
      <c r="D8" s="160">
        <v>0</v>
      </c>
      <c r="E8" s="160">
        <v>0</v>
      </c>
      <c r="F8" s="160">
        <v>0</v>
      </c>
      <c r="G8" s="164">
        <v>0</v>
      </c>
      <c r="H8" s="160">
        <v>3</v>
      </c>
      <c r="I8" s="160">
        <v>3</v>
      </c>
      <c r="J8" s="160">
        <v>3</v>
      </c>
      <c r="K8" s="164">
        <v>3</v>
      </c>
      <c r="L8" s="160">
        <v>3</v>
      </c>
      <c r="M8" s="160">
        <v>3</v>
      </c>
      <c r="N8" s="160">
        <v>3</v>
      </c>
      <c r="O8" s="164">
        <v>1</v>
      </c>
      <c r="P8" s="160">
        <v>3</v>
      </c>
      <c r="Q8" s="160">
        <v>3</v>
      </c>
      <c r="R8" s="160">
        <v>3</v>
      </c>
      <c r="S8" s="160">
        <v>3</v>
      </c>
      <c r="T8" s="164">
        <v>3</v>
      </c>
      <c r="U8" s="146">
        <v>4</v>
      </c>
      <c r="V8" s="160">
        <v>3</v>
      </c>
      <c r="W8" s="160">
        <v>3</v>
      </c>
      <c r="X8" s="160">
        <v>0</v>
      </c>
      <c r="Y8" s="56"/>
      <c r="Z8" s="72">
        <v>3</v>
      </c>
      <c r="AA8" s="148">
        <v>3</v>
      </c>
      <c r="AB8" s="148">
        <v>2</v>
      </c>
      <c r="AC8" s="171">
        <v>2</v>
      </c>
      <c r="AD8" s="72">
        <v>3</v>
      </c>
      <c r="AE8" s="148">
        <v>4</v>
      </c>
      <c r="AF8" s="148">
        <v>4</v>
      </c>
      <c r="AG8" s="171">
        <v>3</v>
      </c>
      <c r="AH8" s="72">
        <v>2</v>
      </c>
      <c r="AI8" s="148">
        <v>2</v>
      </c>
      <c r="AJ8" s="148">
        <v>3</v>
      </c>
      <c r="AK8" s="171">
        <v>3</v>
      </c>
      <c r="AL8" s="72">
        <v>4</v>
      </c>
      <c r="AM8" s="148">
        <v>2</v>
      </c>
      <c r="AN8" s="148">
        <v>2</v>
      </c>
      <c r="AO8" s="148">
        <v>2</v>
      </c>
      <c r="AP8" s="171">
        <v>0</v>
      </c>
      <c r="AQ8" s="72">
        <v>2</v>
      </c>
      <c r="AR8" s="148">
        <v>4</v>
      </c>
      <c r="AS8" s="148">
        <v>3</v>
      </c>
      <c r="AT8" s="171">
        <v>1</v>
      </c>
      <c r="AU8" s="72">
        <v>4</v>
      </c>
      <c r="AV8" s="160">
        <v>1</v>
      </c>
      <c r="AW8" s="368"/>
      <c r="AX8" s="148"/>
      <c r="AY8" s="171"/>
      <c r="AZ8" s="341">
        <f t="shared" si="0"/>
        <v>59</v>
      </c>
      <c r="BA8" s="234">
        <f t="shared" si="1"/>
        <v>106</v>
      </c>
    </row>
    <row r="9" spans="1:53" ht="20.25">
      <c r="A9" s="361">
        <v>3</v>
      </c>
      <c r="B9" s="362" t="s">
        <v>66</v>
      </c>
      <c r="C9" s="154">
        <v>96</v>
      </c>
      <c r="D9" s="160">
        <v>0</v>
      </c>
      <c r="E9" s="160">
        <v>0</v>
      </c>
      <c r="F9" s="160">
        <v>0</v>
      </c>
      <c r="G9" s="164">
        <v>0</v>
      </c>
      <c r="H9" s="160">
        <v>3</v>
      </c>
      <c r="I9" s="160">
        <v>2</v>
      </c>
      <c r="J9" s="160">
        <v>2</v>
      </c>
      <c r="K9" s="164">
        <v>2</v>
      </c>
      <c r="L9" s="160">
        <v>1</v>
      </c>
      <c r="M9" s="160">
        <v>2</v>
      </c>
      <c r="N9" s="160">
        <v>2</v>
      </c>
      <c r="O9" s="164">
        <v>1</v>
      </c>
      <c r="P9" s="160">
        <v>3</v>
      </c>
      <c r="Q9" s="160">
        <v>2</v>
      </c>
      <c r="R9" s="160">
        <v>1</v>
      </c>
      <c r="S9" s="160">
        <v>3</v>
      </c>
      <c r="T9" s="164">
        <v>3</v>
      </c>
      <c r="U9" s="146">
        <v>3</v>
      </c>
      <c r="V9" s="160">
        <v>3</v>
      </c>
      <c r="W9" s="160">
        <v>4</v>
      </c>
      <c r="X9" s="160">
        <v>1</v>
      </c>
      <c r="Y9" s="56"/>
      <c r="Z9" s="72">
        <v>3</v>
      </c>
      <c r="AA9" s="148">
        <v>3</v>
      </c>
      <c r="AB9" s="148">
        <v>3</v>
      </c>
      <c r="AC9" s="171">
        <v>4</v>
      </c>
      <c r="AD9" s="72">
        <v>3</v>
      </c>
      <c r="AE9" s="148">
        <v>4</v>
      </c>
      <c r="AF9" s="148">
        <v>3</v>
      </c>
      <c r="AG9" s="171">
        <v>2</v>
      </c>
      <c r="AH9" s="72">
        <v>1</v>
      </c>
      <c r="AI9" s="148">
        <v>1</v>
      </c>
      <c r="AJ9" s="148">
        <v>3</v>
      </c>
      <c r="AK9" s="171">
        <v>2</v>
      </c>
      <c r="AL9" s="72">
        <v>2</v>
      </c>
      <c r="AM9" s="148">
        <v>3</v>
      </c>
      <c r="AN9" s="148">
        <v>3</v>
      </c>
      <c r="AO9" s="148">
        <v>2</v>
      </c>
      <c r="AP9" s="171">
        <v>1</v>
      </c>
      <c r="AQ9" s="72">
        <v>2</v>
      </c>
      <c r="AR9" s="148">
        <v>3</v>
      </c>
      <c r="AS9" s="148">
        <v>3</v>
      </c>
      <c r="AT9" s="171">
        <v>1</v>
      </c>
      <c r="AU9" s="72">
        <v>4</v>
      </c>
      <c r="AV9" s="160">
        <v>2</v>
      </c>
      <c r="AW9" s="368"/>
      <c r="AX9" s="148"/>
      <c r="AY9" s="171"/>
      <c r="AZ9" s="341">
        <f t="shared" si="0"/>
        <v>58</v>
      </c>
      <c r="BA9" s="234">
        <f t="shared" si="1"/>
        <v>96</v>
      </c>
    </row>
    <row r="10" spans="1:53" ht="20.25">
      <c r="A10" s="361">
        <v>4</v>
      </c>
      <c r="B10" s="362" t="s">
        <v>171</v>
      </c>
      <c r="C10" s="154">
        <v>96</v>
      </c>
      <c r="D10" s="160"/>
      <c r="E10" s="160"/>
      <c r="F10" s="160"/>
      <c r="G10" s="164"/>
      <c r="H10" s="160">
        <v>2</v>
      </c>
      <c r="I10" s="160">
        <v>3</v>
      </c>
      <c r="J10" s="160">
        <v>3</v>
      </c>
      <c r="K10" s="164">
        <v>2</v>
      </c>
      <c r="L10" s="160">
        <v>3</v>
      </c>
      <c r="M10" s="160">
        <v>4</v>
      </c>
      <c r="N10" s="160">
        <v>3</v>
      </c>
      <c r="O10" s="164">
        <v>2</v>
      </c>
      <c r="P10" s="160">
        <v>2</v>
      </c>
      <c r="Q10" s="160">
        <v>2</v>
      </c>
      <c r="R10" s="160">
        <v>2</v>
      </c>
      <c r="S10" s="160">
        <v>3</v>
      </c>
      <c r="T10" s="164">
        <v>2</v>
      </c>
      <c r="U10" s="146">
        <v>3</v>
      </c>
      <c r="V10" s="160">
        <v>2</v>
      </c>
      <c r="W10" s="160">
        <v>4</v>
      </c>
      <c r="X10" s="160">
        <v>0</v>
      </c>
      <c r="Y10" s="56"/>
      <c r="Z10" s="72">
        <v>4</v>
      </c>
      <c r="AA10" s="148">
        <v>3</v>
      </c>
      <c r="AB10" s="148">
        <v>4</v>
      </c>
      <c r="AC10" s="171">
        <v>4</v>
      </c>
      <c r="AD10" s="72">
        <v>4</v>
      </c>
      <c r="AE10" s="148">
        <v>3</v>
      </c>
      <c r="AF10" s="148">
        <v>1</v>
      </c>
      <c r="AG10" s="171">
        <v>0</v>
      </c>
      <c r="AH10" s="72">
        <v>2</v>
      </c>
      <c r="AI10" s="148">
        <v>2</v>
      </c>
      <c r="AJ10" s="148">
        <v>4</v>
      </c>
      <c r="AK10" s="171">
        <v>3</v>
      </c>
      <c r="AL10" s="72">
        <v>3</v>
      </c>
      <c r="AM10" s="148">
        <v>3</v>
      </c>
      <c r="AN10" s="148">
        <v>3</v>
      </c>
      <c r="AO10" s="148">
        <v>2</v>
      </c>
      <c r="AP10" s="171">
        <v>1</v>
      </c>
      <c r="AQ10" s="72">
        <v>1</v>
      </c>
      <c r="AR10" s="148">
        <v>3</v>
      </c>
      <c r="AS10" s="148">
        <v>2</v>
      </c>
      <c r="AT10" s="171">
        <v>1</v>
      </c>
      <c r="AU10" s="72">
        <v>4</v>
      </c>
      <c r="AV10" s="160">
        <v>1</v>
      </c>
      <c r="AW10" s="368"/>
      <c r="AX10" s="148"/>
      <c r="AY10" s="171"/>
      <c r="AZ10" s="341">
        <f t="shared" si="0"/>
        <v>58</v>
      </c>
      <c r="BA10" s="234">
        <f t="shared" si="1"/>
        <v>100</v>
      </c>
    </row>
    <row r="11" spans="1:53" ht="20.25">
      <c r="A11" s="361">
        <v>17</v>
      </c>
      <c r="B11" s="362" t="s">
        <v>174</v>
      </c>
      <c r="C11" s="154">
        <v>93</v>
      </c>
      <c r="D11" s="160">
        <v>2</v>
      </c>
      <c r="E11" s="160">
        <v>3</v>
      </c>
      <c r="F11" s="160">
        <v>2</v>
      </c>
      <c r="G11" s="164">
        <v>2</v>
      </c>
      <c r="H11" s="160">
        <v>2</v>
      </c>
      <c r="I11" s="160">
        <v>2</v>
      </c>
      <c r="J11" s="160">
        <v>2</v>
      </c>
      <c r="K11" s="164">
        <v>2</v>
      </c>
      <c r="L11" s="160">
        <v>2</v>
      </c>
      <c r="M11" s="160">
        <v>2</v>
      </c>
      <c r="N11" s="160">
        <v>2</v>
      </c>
      <c r="O11" s="164">
        <v>2</v>
      </c>
      <c r="P11" s="160">
        <v>2</v>
      </c>
      <c r="Q11" s="160">
        <v>2</v>
      </c>
      <c r="R11" s="160">
        <v>2</v>
      </c>
      <c r="S11" s="160">
        <v>2</v>
      </c>
      <c r="T11" s="164">
        <v>2</v>
      </c>
      <c r="U11" s="146">
        <v>2</v>
      </c>
      <c r="V11" s="160">
        <v>2</v>
      </c>
      <c r="W11" s="160">
        <v>2</v>
      </c>
      <c r="X11" s="160">
        <v>2</v>
      </c>
      <c r="Y11" s="56"/>
      <c r="Z11" s="72">
        <v>3</v>
      </c>
      <c r="AA11" s="148">
        <v>5</v>
      </c>
      <c r="AB11" s="148">
        <v>4</v>
      </c>
      <c r="AC11" s="171">
        <v>3</v>
      </c>
      <c r="AD11" s="72">
        <v>3</v>
      </c>
      <c r="AE11" s="148">
        <v>1</v>
      </c>
      <c r="AF11" s="148">
        <v>2</v>
      </c>
      <c r="AG11" s="171">
        <v>0</v>
      </c>
      <c r="AH11" s="72">
        <v>3</v>
      </c>
      <c r="AI11" s="148">
        <v>2</v>
      </c>
      <c r="AJ11" s="148">
        <v>2</v>
      </c>
      <c r="AK11" s="171">
        <v>3</v>
      </c>
      <c r="AL11" s="72">
        <v>3</v>
      </c>
      <c r="AM11" s="148">
        <v>3</v>
      </c>
      <c r="AN11" s="148">
        <v>3</v>
      </c>
      <c r="AO11" s="148">
        <v>3</v>
      </c>
      <c r="AP11" s="171">
        <v>1</v>
      </c>
      <c r="AQ11" s="72">
        <v>2</v>
      </c>
      <c r="AR11" s="148">
        <v>3</v>
      </c>
      <c r="AS11" s="148">
        <v>3</v>
      </c>
      <c r="AT11" s="171">
        <v>1</v>
      </c>
      <c r="AU11" s="72">
        <v>1</v>
      </c>
      <c r="AV11" s="160">
        <v>3</v>
      </c>
      <c r="AW11" s="368"/>
      <c r="AX11" s="148"/>
      <c r="AY11" s="171"/>
      <c r="AZ11" s="341">
        <f t="shared" si="0"/>
        <v>57</v>
      </c>
      <c r="BA11" s="234">
        <f t="shared" si="1"/>
        <v>100</v>
      </c>
    </row>
    <row r="12" spans="1:53" ht="20.25">
      <c r="A12" s="361">
        <v>92</v>
      </c>
      <c r="B12" s="393" t="s">
        <v>75</v>
      </c>
      <c r="C12" s="154">
        <v>92</v>
      </c>
      <c r="D12" s="160">
        <v>0</v>
      </c>
      <c r="E12" s="160">
        <v>5</v>
      </c>
      <c r="F12" s="160">
        <v>2</v>
      </c>
      <c r="G12" s="164">
        <v>3</v>
      </c>
      <c r="H12" s="160">
        <v>3</v>
      </c>
      <c r="I12" s="160">
        <v>3</v>
      </c>
      <c r="J12" s="160">
        <v>3</v>
      </c>
      <c r="K12" s="164">
        <v>3</v>
      </c>
      <c r="L12" s="160">
        <v>3</v>
      </c>
      <c r="M12" s="160">
        <v>3</v>
      </c>
      <c r="N12" s="160">
        <v>3</v>
      </c>
      <c r="O12" s="164">
        <v>1</v>
      </c>
      <c r="P12" s="160">
        <v>3</v>
      </c>
      <c r="Q12" s="160">
        <v>3</v>
      </c>
      <c r="R12" s="160">
        <v>2</v>
      </c>
      <c r="S12" s="160">
        <v>3</v>
      </c>
      <c r="T12" s="164">
        <v>3</v>
      </c>
      <c r="U12" s="146">
        <v>3</v>
      </c>
      <c r="V12" s="160">
        <v>2</v>
      </c>
      <c r="W12" s="160">
        <v>2</v>
      </c>
      <c r="X12" s="160">
        <v>1</v>
      </c>
      <c r="Y12" s="56"/>
      <c r="Z12" s="72">
        <v>3</v>
      </c>
      <c r="AA12" s="148">
        <v>3</v>
      </c>
      <c r="AB12" s="148">
        <v>3</v>
      </c>
      <c r="AC12" s="171">
        <v>3</v>
      </c>
      <c r="AD12" s="72">
        <v>3</v>
      </c>
      <c r="AE12" s="148">
        <v>3</v>
      </c>
      <c r="AF12" s="148">
        <v>3</v>
      </c>
      <c r="AG12" s="171">
        <v>0</v>
      </c>
      <c r="AH12" s="72">
        <v>3</v>
      </c>
      <c r="AI12" s="148">
        <v>2</v>
      </c>
      <c r="AJ12" s="148">
        <v>3</v>
      </c>
      <c r="AK12" s="171">
        <v>3</v>
      </c>
      <c r="AL12" s="72">
        <v>3</v>
      </c>
      <c r="AM12" s="148">
        <v>3</v>
      </c>
      <c r="AN12" s="148">
        <v>2</v>
      </c>
      <c r="AO12" s="148">
        <v>2</v>
      </c>
      <c r="AP12" s="171">
        <v>1</v>
      </c>
      <c r="AQ12" s="72">
        <v>2</v>
      </c>
      <c r="AR12" s="148">
        <v>3</v>
      </c>
      <c r="AS12" s="148">
        <v>2</v>
      </c>
      <c r="AT12" s="171">
        <v>1</v>
      </c>
      <c r="AU12" s="72">
        <v>3</v>
      </c>
      <c r="AV12" s="160">
        <v>3</v>
      </c>
      <c r="AW12" s="368"/>
      <c r="AX12" s="148"/>
      <c r="AY12" s="171"/>
      <c r="AZ12" s="341">
        <f t="shared" si="0"/>
        <v>57</v>
      </c>
      <c r="BA12" s="234">
        <f t="shared" si="1"/>
        <v>111</v>
      </c>
    </row>
    <row r="13" spans="1:53" ht="20.25">
      <c r="A13" s="361">
        <v>11</v>
      </c>
      <c r="B13" s="393" t="s">
        <v>42</v>
      </c>
      <c r="C13" s="154">
        <v>90</v>
      </c>
      <c r="D13" s="160">
        <v>4</v>
      </c>
      <c r="E13" s="160">
        <v>2</v>
      </c>
      <c r="F13" s="160">
        <v>2</v>
      </c>
      <c r="G13" s="164">
        <v>0</v>
      </c>
      <c r="H13" s="160">
        <v>1</v>
      </c>
      <c r="I13" s="160">
        <v>3</v>
      </c>
      <c r="J13" s="160">
        <v>3</v>
      </c>
      <c r="K13" s="164">
        <v>0</v>
      </c>
      <c r="L13" s="160">
        <v>3</v>
      </c>
      <c r="M13" s="160">
        <v>3</v>
      </c>
      <c r="N13" s="160">
        <v>3</v>
      </c>
      <c r="O13" s="164">
        <v>2</v>
      </c>
      <c r="P13" s="160">
        <v>3</v>
      </c>
      <c r="Q13" s="160">
        <v>3</v>
      </c>
      <c r="R13" s="160">
        <v>2</v>
      </c>
      <c r="S13" s="160">
        <v>3</v>
      </c>
      <c r="T13" s="164">
        <v>3</v>
      </c>
      <c r="U13" s="146">
        <v>2</v>
      </c>
      <c r="V13" s="160">
        <v>1</v>
      </c>
      <c r="W13" s="160">
        <v>3</v>
      </c>
      <c r="X13" s="160">
        <v>0</v>
      </c>
      <c r="Y13" s="56"/>
      <c r="Z13" s="72">
        <v>2</v>
      </c>
      <c r="AA13" s="148">
        <v>3</v>
      </c>
      <c r="AB13" s="148">
        <v>2</v>
      </c>
      <c r="AC13" s="171">
        <v>3</v>
      </c>
      <c r="AD13" s="72">
        <v>3</v>
      </c>
      <c r="AE13" s="148">
        <v>2</v>
      </c>
      <c r="AF13" s="148">
        <v>2</v>
      </c>
      <c r="AG13" s="171">
        <v>2</v>
      </c>
      <c r="AH13" s="72">
        <v>3</v>
      </c>
      <c r="AI13" s="148">
        <v>2</v>
      </c>
      <c r="AJ13" s="148">
        <v>3</v>
      </c>
      <c r="AK13" s="171">
        <v>3</v>
      </c>
      <c r="AL13" s="72">
        <v>3</v>
      </c>
      <c r="AM13" s="148">
        <v>3</v>
      </c>
      <c r="AN13" s="148">
        <v>2</v>
      </c>
      <c r="AO13" s="148">
        <v>2</v>
      </c>
      <c r="AP13" s="171">
        <v>1</v>
      </c>
      <c r="AQ13" s="72">
        <v>2</v>
      </c>
      <c r="AR13" s="148">
        <v>3</v>
      </c>
      <c r="AS13" s="148">
        <v>3</v>
      </c>
      <c r="AT13" s="171">
        <v>1</v>
      </c>
      <c r="AU13" s="72">
        <v>3</v>
      </c>
      <c r="AV13" s="160">
        <v>3</v>
      </c>
      <c r="AW13" s="368"/>
      <c r="AX13" s="148"/>
      <c r="AY13" s="171"/>
      <c r="AZ13" s="341">
        <f t="shared" si="0"/>
        <v>56</v>
      </c>
      <c r="BA13" s="555">
        <f t="shared" si="1"/>
        <v>102</v>
      </c>
    </row>
    <row r="14" spans="1:53" ht="20.25">
      <c r="A14" s="361">
        <v>20</v>
      </c>
      <c r="B14" s="391" t="s">
        <v>22</v>
      </c>
      <c r="C14" s="154">
        <v>93</v>
      </c>
      <c r="D14" s="160">
        <v>0</v>
      </c>
      <c r="E14" s="160">
        <v>0</v>
      </c>
      <c r="F14" s="160">
        <v>0</v>
      </c>
      <c r="G14" s="164">
        <v>2</v>
      </c>
      <c r="H14" s="160">
        <v>3</v>
      </c>
      <c r="I14" s="160">
        <v>2</v>
      </c>
      <c r="J14" s="160">
        <v>3</v>
      </c>
      <c r="K14" s="164">
        <v>1</v>
      </c>
      <c r="L14" s="160">
        <v>3</v>
      </c>
      <c r="M14" s="160">
        <v>2</v>
      </c>
      <c r="N14" s="160">
        <v>3</v>
      </c>
      <c r="O14" s="164">
        <v>2</v>
      </c>
      <c r="P14" s="160">
        <v>2</v>
      </c>
      <c r="Q14" s="160">
        <v>3</v>
      </c>
      <c r="R14" s="160">
        <v>2</v>
      </c>
      <c r="S14" s="160">
        <v>3</v>
      </c>
      <c r="T14" s="164">
        <v>3</v>
      </c>
      <c r="U14" s="146">
        <v>1</v>
      </c>
      <c r="V14" s="160">
        <v>4</v>
      </c>
      <c r="W14" s="160">
        <v>2</v>
      </c>
      <c r="X14" s="160">
        <v>0</v>
      </c>
      <c r="Y14" s="56"/>
      <c r="Z14" s="72">
        <v>3</v>
      </c>
      <c r="AA14" s="148">
        <v>3</v>
      </c>
      <c r="AB14" s="148">
        <v>3</v>
      </c>
      <c r="AC14" s="171">
        <v>3</v>
      </c>
      <c r="AD14" s="72">
        <v>2</v>
      </c>
      <c r="AE14" s="148">
        <v>3</v>
      </c>
      <c r="AF14" s="148">
        <v>3</v>
      </c>
      <c r="AG14" s="171">
        <v>2</v>
      </c>
      <c r="AH14" s="72">
        <v>3</v>
      </c>
      <c r="AI14" s="148">
        <v>2</v>
      </c>
      <c r="AJ14" s="148">
        <v>1</v>
      </c>
      <c r="AK14" s="171">
        <v>3</v>
      </c>
      <c r="AL14" s="72">
        <v>3</v>
      </c>
      <c r="AM14" s="148">
        <v>2</v>
      </c>
      <c r="AN14" s="148">
        <v>3</v>
      </c>
      <c r="AO14" s="148">
        <v>2</v>
      </c>
      <c r="AP14" s="171">
        <v>1</v>
      </c>
      <c r="AQ14" s="72">
        <v>0</v>
      </c>
      <c r="AR14" s="148">
        <v>3</v>
      </c>
      <c r="AS14" s="148">
        <v>3</v>
      </c>
      <c r="AT14" s="171">
        <v>1</v>
      </c>
      <c r="AU14" s="72">
        <v>2</v>
      </c>
      <c r="AV14" s="160">
        <v>3</v>
      </c>
      <c r="AW14" s="368"/>
      <c r="AX14" s="148"/>
      <c r="AY14" s="171"/>
      <c r="AZ14" s="341">
        <f t="shared" si="0"/>
        <v>54</v>
      </c>
      <c r="BA14" s="234">
        <f t="shared" si="1"/>
        <v>95</v>
      </c>
    </row>
    <row r="15" spans="1:53" ht="20.25">
      <c r="A15" s="361">
        <v>41</v>
      </c>
      <c r="B15" s="391" t="s">
        <v>8</v>
      </c>
      <c r="C15" s="154">
        <v>89</v>
      </c>
      <c r="D15" s="160">
        <v>0</v>
      </c>
      <c r="E15" s="160">
        <v>0</v>
      </c>
      <c r="F15" s="160">
        <v>0</v>
      </c>
      <c r="G15" s="164">
        <v>2</v>
      </c>
      <c r="H15" s="160">
        <v>0</v>
      </c>
      <c r="I15" s="160">
        <v>0</v>
      </c>
      <c r="J15" s="160">
        <v>0</v>
      </c>
      <c r="K15" s="164">
        <v>0</v>
      </c>
      <c r="L15" s="160">
        <v>3</v>
      </c>
      <c r="M15" s="160">
        <v>2</v>
      </c>
      <c r="N15" s="160">
        <v>2</v>
      </c>
      <c r="O15" s="164">
        <v>2</v>
      </c>
      <c r="P15" s="160">
        <v>3</v>
      </c>
      <c r="Q15" s="160">
        <v>3</v>
      </c>
      <c r="R15" s="160">
        <v>2</v>
      </c>
      <c r="S15" s="160">
        <v>3</v>
      </c>
      <c r="T15" s="164">
        <v>2</v>
      </c>
      <c r="U15" s="146">
        <v>2</v>
      </c>
      <c r="V15" s="160">
        <v>2</v>
      </c>
      <c r="W15" s="160">
        <v>2</v>
      </c>
      <c r="X15" s="160">
        <v>0</v>
      </c>
      <c r="Y15" s="56"/>
      <c r="Z15" s="72">
        <v>3</v>
      </c>
      <c r="AA15" s="148">
        <v>2</v>
      </c>
      <c r="AB15" s="148">
        <v>2</v>
      </c>
      <c r="AC15" s="171">
        <v>1</v>
      </c>
      <c r="AD15" s="72">
        <v>2</v>
      </c>
      <c r="AE15" s="148">
        <v>3</v>
      </c>
      <c r="AF15" s="148">
        <v>3</v>
      </c>
      <c r="AG15" s="171">
        <v>2</v>
      </c>
      <c r="AH15" s="72">
        <v>3</v>
      </c>
      <c r="AI15" s="148">
        <v>2</v>
      </c>
      <c r="AJ15" s="148">
        <v>3</v>
      </c>
      <c r="AK15" s="171">
        <v>3</v>
      </c>
      <c r="AL15" s="72">
        <v>2</v>
      </c>
      <c r="AM15" s="148">
        <v>2</v>
      </c>
      <c r="AN15" s="148">
        <v>3</v>
      </c>
      <c r="AO15" s="148">
        <v>3</v>
      </c>
      <c r="AP15" s="171">
        <v>1</v>
      </c>
      <c r="AQ15" s="72">
        <v>2</v>
      </c>
      <c r="AR15" s="148">
        <v>3</v>
      </c>
      <c r="AS15" s="148">
        <v>3</v>
      </c>
      <c r="AT15" s="171">
        <v>1</v>
      </c>
      <c r="AU15" s="72">
        <v>2</v>
      </c>
      <c r="AV15" s="160">
        <v>3</v>
      </c>
      <c r="AW15" s="368"/>
      <c r="AX15" s="148"/>
      <c r="AY15" s="171"/>
      <c r="AZ15" s="341">
        <f t="shared" si="0"/>
        <v>54</v>
      </c>
      <c r="BA15" s="234">
        <f t="shared" si="1"/>
        <v>84</v>
      </c>
    </row>
    <row r="16" spans="1:53" ht="20.25">
      <c r="A16" s="374">
        <v>10</v>
      </c>
      <c r="B16" s="375" t="s">
        <v>189</v>
      </c>
      <c r="C16" s="154">
        <v>93</v>
      </c>
      <c r="D16" s="160"/>
      <c r="E16" s="160"/>
      <c r="F16" s="160"/>
      <c r="G16" s="164"/>
      <c r="H16" s="160"/>
      <c r="I16" s="160"/>
      <c r="J16" s="160"/>
      <c r="K16" s="164"/>
      <c r="L16" s="160"/>
      <c r="M16" s="160"/>
      <c r="N16" s="160"/>
      <c r="O16" s="164"/>
      <c r="P16" s="160"/>
      <c r="Q16" s="160"/>
      <c r="R16" s="160"/>
      <c r="S16" s="160"/>
      <c r="T16" s="164"/>
      <c r="U16" s="146"/>
      <c r="V16" s="160"/>
      <c r="W16" s="160"/>
      <c r="X16" s="160"/>
      <c r="Y16" s="56"/>
      <c r="Z16" s="72">
        <v>3</v>
      </c>
      <c r="AA16" s="148">
        <v>3</v>
      </c>
      <c r="AB16" s="148">
        <v>1</v>
      </c>
      <c r="AC16" s="171">
        <v>0</v>
      </c>
      <c r="AD16" s="72">
        <v>3</v>
      </c>
      <c r="AE16" s="148">
        <v>2</v>
      </c>
      <c r="AF16" s="148">
        <v>3</v>
      </c>
      <c r="AG16" s="171">
        <v>2</v>
      </c>
      <c r="AH16" s="72">
        <v>3</v>
      </c>
      <c r="AI16" s="148">
        <v>2</v>
      </c>
      <c r="AJ16" s="148">
        <v>4</v>
      </c>
      <c r="AK16" s="171">
        <v>3</v>
      </c>
      <c r="AL16" s="72">
        <v>3</v>
      </c>
      <c r="AM16" s="148">
        <v>3</v>
      </c>
      <c r="AN16" s="148">
        <v>3</v>
      </c>
      <c r="AO16" s="148">
        <v>3</v>
      </c>
      <c r="AP16" s="171">
        <v>3</v>
      </c>
      <c r="AQ16" s="72">
        <v>2</v>
      </c>
      <c r="AR16" s="148">
        <v>3</v>
      </c>
      <c r="AS16" s="148">
        <v>3</v>
      </c>
      <c r="AT16" s="171">
        <v>1</v>
      </c>
      <c r="AU16" s="72">
        <v>0</v>
      </c>
      <c r="AV16" s="160">
        <v>0</v>
      </c>
      <c r="AW16" s="368"/>
      <c r="AX16" s="148"/>
      <c r="AY16" s="171"/>
      <c r="AZ16" s="341">
        <f t="shared" si="0"/>
        <v>53</v>
      </c>
      <c r="BA16" s="234">
        <f t="shared" si="1"/>
        <v>53</v>
      </c>
    </row>
    <row r="17" spans="1:53" ht="20.25">
      <c r="A17" s="361">
        <v>9</v>
      </c>
      <c r="B17" s="362" t="s">
        <v>170</v>
      </c>
      <c r="C17" s="154">
        <v>97</v>
      </c>
      <c r="D17" s="160"/>
      <c r="E17" s="160"/>
      <c r="F17" s="160"/>
      <c r="G17" s="164"/>
      <c r="H17" s="160">
        <v>2</v>
      </c>
      <c r="I17" s="160">
        <v>3</v>
      </c>
      <c r="J17" s="160">
        <v>3</v>
      </c>
      <c r="K17" s="164">
        <v>3</v>
      </c>
      <c r="L17" s="160">
        <v>0</v>
      </c>
      <c r="M17" s="160">
        <v>2</v>
      </c>
      <c r="N17" s="160">
        <v>0</v>
      </c>
      <c r="O17" s="164">
        <v>0</v>
      </c>
      <c r="P17" s="160">
        <v>3</v>
      </c>
      <c r="Q17" s="160">
        <v>3</v>
      </c>
      <c r="R17" s="160">
        <v>2</v>
      </c>
      <c r="S17" s="160">
        <v>2</v>
      </c>
      <c r="T17" s="164">
        <v>2</v>
      </c>
      <c r="U17" s="146">
        <v>4</v>
      </c>
      <c r="V17" s="160">
        <v>2</v>
      </c>
      <c r="W17" s="160">
        <v>4</v>
      </c>
      <c r="X17" s="160">
        <v>1</v>
      </c>
      <c r="Y17" s="56"/>
      <c r="Z17" s="72">
        <v>2</v>
      </c>
      <c r="AA17" s="148">
        <v>2</v>
      </c>
      <c r="AB17" s="148">
        <v>4</v>
      </c>
      <c r="AC17" s="171">
        <v>4</v>
      </c>
      <c r="AD17" s="72">
        <v>4</v>
      </c>
      <c r="AE17" s="148">
        <v>4</v>
      </c>
      <c r="AF17" s="148">
        <v>0</v>
      </c>
      <c r="AG17" s="171">
        <v>0</v>
      </c>
      <c r="AH17" s="72">
        <v>3</v>
      </c>
      <c r="AI17" s="148">
        <v>2</v>
      </c>
      <c r="AJ17" s="148">
        <v>3</v>
      </c>
      <c r="AK17" s="171">
        <v>3</v>
      </c>
      <c r="AL17" s="72">
        <v>3</v>
      </c>
      <c r="AM17" s="148">
        <v>3</v>
      </c>
      <c r="AN17" s="148">
        <v>2</v>
      </c>
      <c r="AO17" s="148">
        <v>3</v>
      </c>
      <c r="AP17" s="171">
        <v>1</v>
      </c>
      <c r="AQ17" s="72">
        <v>1</v>
      </c>
      <c r="AR17" s="148">
        <v>2</v>
      </c>
      <c r="AS17" s="148">
        <v>3</v>
      </c>
      <c r="AT17" s="171">
        <v>1</v>
      </c>
      <c r="AU17" s="72">
        <v>2</v>
      </c>
      <c r="AV17" s="160">
        <v>0</v>
      </c>
      <c r="AW17" s="368"/>
      <c r="AX17" s="148"/>
      <c r="AY17" s="171"/>
      <c r="AZ17" s="341">
        <f t="shared" si="0"/>
        <v>52</v>
      </c>
      <c r="BA17" s="234">
        <f t="shared" si="1"/>
        <v>88</v>
      </c>
    </row>
    <row r="18" spans="1:53" ht="20.25">
      <c r="A18" s="361">
        <v>8</v>
      </c>
      <c r="B18" s="391" t="s">
        <v>7</v>
      </c>
      <c r="C18" s="154">
        <v>87</v>
      </c>
      <c r="D18" s="160">
        <v>0</v>
      </c>
      <c r="E18" s="160">
        <v>0</v>
      </c>
      <c r="F18" s="160">
        <v>0</v>
      </c>
      <c r="G18" s="164">
        <v>2</v>
      </c>
      <c r="H18" s="160">
        <v>3</v>
      </c>
      <c r="I18" s="160">
        <v>2</v>
      </c>
      <c r="J18" s="160">
        <v>3</v>
      </c>
      <c r="K18" s="164">
        <v>1</v>
      </c>
      <c r="L18" s="160">
        <v>3</v>
      </c>
      <c r="M18" s="160">
        <v>2</v>
      </c>
      <c r="N18" s="160">
        <v>3</v>
      </c>
      <c r="O18" s="164">
        <v>2</v>
      </c>
      <c r="P18" s="160">
        <v>3</v>
      </c>
      <c r="Q18" s="160">
        <v>3</v>
      </c>
      <c r="R18" s="160">
        <v>2</v>
      </c>
      <c r="S18" s="160">
        <v>3</v>
      </c>
      <c r="T18" s="164">
        <v>2</v>
      </c>
      <c r="U18" s="146">
        <v>2</v>
      </c>
      <c r="V18" s="160">
        <v>2</v>
      </c>
      <c r="W18" s="160">
        <v>3</v>
      </c>
      <c r="X18" s="160">
        <v>0</v>
      </c>
      <c r="Y18" s="56"/>
      <c r="Z18" s="72">
        <v>2</v>
      </c>
      <c r="AA18" s="148">
        <v>2</v>
      </c>
      <c r="AB18" s="148">
        <v>2</v>
      </c>
      <c r="AC18" s="171">
        <v>1</v>
      </c>
      <c r="AD18" s="72">
        <v>2</v>
      </c>
      <c r="AE18" s="148">
        <v>2</v>
      </c>
      <c r="AF18" s="148">
        <v>3</v>
      </c>
      <c r="AG18" s="171">
        <v>2</v>
      </c>
      <c r="AH18" s="72">
        <v>3</v>
      </c>
      <c r="AI18" s="148">
        <v>2</v>
      </c>
      <c r="AJ18" s="148">
        <v>3</v>
      </c>
      <c r="AK18" s="171">
        <v>2</v>
      </c>
      <c r="AL18" s="72">
        <v>2</v>
      </c>
      <c r="AM18" s="148">
        <v>2</v>
      </c>
      <c r="AN18" s="148">
        <v>3</v>
      </c>
      <c r="AO18" s="148">
        <v>3</v>
      </c>
      <c r="AP18" s="171">
        <v>2</v>
      </c>
      <c r="AQ18" s="72">
        <v>2</v>
      </c>
      <c r="AR18" s="148">
        <v>3</v>
      </c>
      <c r="AS18" s="148">
        <v>3</v>
      </c>
      <c r="AT18" s="171">
        <v>1</v>
      </c>
      <c r="AU18" s="72">
        <v>2</v>
      </c>
      <c r="AV18" s="160">
        <v>2</v>
      </c>
      <c r="AW18" s="368"/>
      <c r="AX18" s="148"/>
      <c r="AY18" s="171"/>
      <c r="AZ18" s="341">
        <f t="shared" si="0"/>
        <v>51</v>
      </c>
      <c r="BA18" s="234">
        <f t="shared" si="1"/>
        <v>92</v>
      </c>
    </row>
    <row r="19" spans="1:53" ht="20.25">
      <c r="A19" s="374"/>
      <c r="B19" s="375" t="s">
        <v>192</v>
      </c>
      <c r="C19" s="154">
        <v>93</v>
      </c>
      <c r="D19" s="160"/>
      <c r="E19" s="160"/>
      <c r="F19" s="160"/>
      <c r="G19" s="164"/>
      <c r="H19" s="160"/>
      <c r="I19" s="160"/>
      <c r="J19" s="160"/>
      <c r="K19" s="164"/>
      <c r="L19" s="160"/>
      <c r="M19" s="160"/>
      <c r="N19" s="160"/>
      <c r="O19" s="164"/>
      <c r="P19" s="160"/>
      <c r="Q19" s="160"/>
      <c r="R19" s="160"/>
      <c r="S19" s="160"/>
      <c r="T19" s="164"/>
      <c r="U19" s="146"/>
      <c r="V19" s="160"/>
      <c r="W19" s="160"/>
      <c r="X19" s="160"/>
      <c r="Y19" s="56"/>
      <c r="Z19" s="72">
        <v>3</v>
      </c>
      <c r="AA19" s="148">
        <v>3</v>
      </c>
      <c r="AB19" s="148">
        <v>2</v>
      </c>
      <c r="AC19" s="171">
        <v>2</v>
      </c>
      <c r="AD19" s="72">
        <v>2</v>
      </c>
      <c r="AE19" s="148">
        <v>2</v>
      </c>
      <c r="AF19" s="148">
        <v>3</v>
      </c>
      <c r="AG19" s="171">
        <v>1</v>
      </c>
      <c r="AH19" s="72">
        <v>2</v>
      </c>
      <c r="AI19" s="148">
        <v>0</v>
      </c>
      <c r="AJ19" s="148">
        <v>3</v>
      </c>
      <c r="AK19" s="171">
        <v>3</v>
      </c>
      <c r="AL19" s="72">
        <v>3</v>
      </c>
      <c r="AM19" s="148">
        <v>1</v>
      </c>
      <c r="AN19" s="148">
        <v>2</v>
      </c>
      <c r="AO19" s="148">
        <v>3</v>
      </c>
      <c r="AP19" s="171">
        <v>2</v>
      </c>
      <c r="AQ19" s="72">
        <v>2</v>
      </c>
      <c r="AR19" s="148">
        <v>2</v>
      </c>
      <c r="AS19" s="148">
        <v>3</v>
      </c>
      <c r="AT19" s="171">
        <v>1</v>
      </c>
      <c r="AU19" s="72">
        <v>4</v>
      </c>
      <c r="AV19" s="160">
        <v>2</v>
      </c>
      <c r="AW19" s="368"/>
      <c r="AX19" s="148"/>
      <c r="AY19" s="171"/>
      <c r="AZ19" s="341">
        <f t="shared" si="0"/>
        <v>51</v>
      </c>
      <c r="BA19" s="234">
        <f t="shared" si="1"/>
        <v>51</v>
      </c>
    </row>
    <row r="20" spans="1:53" ht="20.25">
      <c r="A20" s="361">
        <v>14</v>
      </c>
      <c r="B20" s="391" t="s">
        <v>16</v>
      </c>
      <c r="C20" s="154">
        <v>93</v>
      </c>
      <c r="D20" s="160">
        <v>2</v>
      </c>
      <c r="E20" s="160">
        <v>0</v>
      </c>
      <c r="F20" s="160">
        <v>0</v>
      </c>
      <c r="G20" s="164">
        <v>3</v>
      </c>
      <c r="H20" s="160">
        <v>3</v>
      </c>
      <c r="I20" s="160">
        <v>2</v>
      </c>
      <c r="J20" s="160">
        <v>2</v>
      </c>
      <c r="K20" s="164">
        <v>2</v>
      </c>
      <c r="L20" s="160">
        <v>2</v>
      </c>
      <c r="M20" s="160">
        <v>3</v>
      </c>
      <c r="N20" s="160">
        <v>3</v>
      </c>
      <c r="O20" s="164">
        <v>1</v>
      </c>
      <c r="P20" s="160">
        <v>2</v>
      </c>
      <c r="Q20" s="160">
        <v>3</v>
      </c>
      <c r="R20" s="160">
        <v>2</v>
      </c>
      <c r="S20" s="160">
        <v>2</v>
      </c>
      <c r="T20" s="164">
        <v>3</v>
      </c>
      <c r="U20" s="146">
        <v>1</v>
      </c>
      <c r="V20" s="160">
        <v>3</v>
      </c>
      <c r="W20" s="160">
        <v>3</v>
      </c>
      <c r="X20" s="160">
        <v>0</v>
      </c>
      <c r="Y20" s="56"/>
      <c r="Z20" s="72">
        <v>2</v>
      </c>
      <c r="AA20" s="148">
        <v>3</v>
      </c>
      <c r="AB20" s="148">
        <v>2</v>
      </c>
      <c r="AC20" s="171">
        <v>3</v>
      </c>
      <c r="AD20" s="72">
        <v>2</v>
      </c>
      <c r="AE20" s="148">
        <v>3</v>
      </c>
      <c r="AF20" s="148">
        <v>3</v>
      </c>
      <c r="AG20" s="171">
        <v>1</v>
      </c>
      <c r="AH20" s="72">
        <v>3</v>
      </c>
      <c r="AI20" s="148">
        <v>2</v>
      </c>
      <c r="AJ20" s="148">
        <v>2</v>
      </c>
      <c r="AK20" s="171">
        <v>2</v>
      </c>
      <c r="AL20" s="72">
        <v>3</v>
      </c>
      <c r="AM20" s="148">
        <v>2</v>
      </c>
      <c r="AN20" s="148">
        <v>2</v>
      </c>
      <c r="AO20" s="148">
        <v>2</v>
      </c>
      <c r="AP20" s="171">
        <v>1</v>
      </c>
      <c r="AQ20" s="72">
        <v>0</v>
      </c>
      <c r="AR20" s="148">
        <v>3</v>
      </c>
      <c r="AS20" s="148">
        <v>3</v>
      </c>
      <c r="AT20" s="171">
        <v>1</v>
      </c>
      <c r="AU20" s="72">
        <v>2</v>
      </c>
      <c r="AV20" s="160">
        <v>3</v>
      </c>
      <c r="AW20" s="368"/>
      <c r="AX20" s="148"/>
      <c r="AY20" s="171"/>
      <c r="AZ20" s="341">
        <f t="shared" si="0"/>
        <v>50</v>
      </c>
      <c r="BA20" s="234">
        <f t="shared" si="1"/>
        <v>92</v>
      </c>
    </row>
    <row r="21" spans="1:53" ht="21" thickBot="1">
      <c r="A21" s="369">
        <v>18</v>
      </c>
      <c r="B21" s="392" t="s">
        <v>25</v>
      </c>
      <c r="C21" s="346">
        <v>93</v>
      </c>
      <c r="D21" s="161">
        <v>0</v>
      </c>
      <c r="E21" s="161">
        <v>4</v>
      </c>
      <c r="F21" s="161">
        <v>0</v>
      </c>
      <c r="G21" s="162">
        <v>3</v>
      </c>
      <c r="H21" s="161">
        <v>3</v>
      </c>
      <c r="I21" s="161">
        <v>3</v>
      </c>
      <c r="J21" s="161">
        <v>3</v>
      </c>
      <c r="K21" s="162">
        <v>3</v>
      </c>
      <c r="L21" s="161">
        <v>3</v>
      </c>
      <c r="M21" s="161">
        <v>4</v>
      </c>
      <c r="N21" s="161">
        <v>3</v>
      </c>
      <c r="O21" s="162">
        <v>2</v>
      </c>
      <c r="P21" s="161">
        <v>2</v>
      </c>
      <c r="Q21" s="161">
        <v>3</v>
      </c>
      <c r="R21" s="161">
        <v>2</v>
      </c>
      <c r="S21" s="161">
        <v>3</v>
      </c>
      <c r="T21" s="162">
        <v>3</v>
      </c>
      <c r="U21" s="149">
        <v>2</v>
      </c>
      <c r="V21" s="161">
        <v>4</v>
      </c>
      <c r="W21" s="161">
        <v>3</v>
      </c>
      <c r="X21" s="161">
        <v>1</v>
      </c>
      <c r="Y21" s="395"/>
      <c r="Z21" s="172">
        <v>3</v>
      </c>
      <c r="AA21" s="370">
        <v>3</v>
      </c>
      <c r="AB21" s="370">
        <v>3</v>
      </c>
      <c r="AC21" s="73">
        <v>0</v>
      </c>
      <c r="AD21" s="172">
        <v>2</v>
      </c>
      <c r="AE21" s="370">
        <v>3</v>
      </c>
      <c r="AF21" s="370">
        <v>3</v>
      </c>
      <c r="AG21" s="73">
        <v>0</v>
      </c>
      <c r="AH21" s="172">
        <v>3</v>
      </c>
      <c r="AI21" s="370">
        <v>2</v>
      </c>
      <c r="AJ21" s="370">
        <v>2</v>
      </c>
      <c r="AK21" s="73">
        <v>3</v>
      </c>
      <c r="AL21" s="172">
        <v>3</v>
      </c>
      <c r="AM21" s="370">
        <v>3</v>
      </c>
      <c r="AN21" s="370">
        <v>3</v>
      </c>
      <c r="AO21" s="370">
        <v>2</v>
      </c>
      <c r="AP21" s="73">
        <v>1</v>
      </c>
      <c r="AQ21" s="172">
        <v>0</v>
      </c>
      <c r="AR21" s="370">
        <v>3</v>
      </c>
      <c r="AS21" s="370">
        <v>2</v>
      </c>
      <c r="AT21" s="73">
        <v>1</v>
      </c>
      <c r="AU21" s="172">
        <v>2</v>
      </c>
      <c r="AV21" s="161">
        <v>3</v>
      </c>
      <c r="AW21" s="371"/>
      <c r="AX21" s="370"/>
      <c r="AY21" s="73"/>
      <c r="AZ21" s="419">
        <f t="shared" si="0"/>
        <v>50</v>
      </c>
      <c r="BA21" s="556">
        <f t="shared" si="1"/>
        <v>104</v>
      </c>
    </row>
    <row r="22" spans="1:53" ht="20.25">
      <c r="A22" s="372">
        <v>35</v>
      </c>
      <c r="B22" s="373" t="s">
        <v>191</v>
      </c>
      <c r="C22" s="342">
        <v>93</v>
      </c>
      <c r="D22" s="158"/>
      <c r="E22" s="158"/>
      <c r="F22" s="158"/>
      <c r="G22" s="163"/>
      <c r="H22" s="158"/>
      <c r="I22" s="158"/>
      <c r="J22" s="158"/>
      <c r="K22" s="163"/>
      <c r="L22" s="158"/>
      <c r="M22" s="158"/>
      <c r="N22" s="158"/>
      <c r="O22" s="163"/>
      <c r="P22" s="158"/>
      <c r="Q22" s="158"/>
      <c r="R22" s="158"/>
      <c r="S22" s="158"/>
      <c r="T22" s="163"/>
      <c r="U22" s="157"/>
      <c r="V22" s="158"/>
      <c r="W22" s="158"/>
      <c r="X22" s="158"/>
      <c r="Y22" s="159"/>
      <c r="Z22" s="330">
        <v>3</v>
      </c>
      <c r="AA22" s="365">
        <v>2</v>
      </c>
      <c r="AB22" s="365">
        <v>3</v>
      </c>
      <c r="AC22" s="366">
        <v>3</v>
      </c>
      <c r="AD22" s="330">
        <v>3</v>
      </c>
      <c r="AE22" s="365">
        <v>3</v>
      </c>
      <c r="AF22" s="365">
        <v>2</v>
      </c>
      <c r="AG22" s="366">
        <v>2</v>
      </c>
      <c r="AH22" s="330">
        <v>3</v>
      </c>
      <c r="AI22" s="365">
        <v>1</v>
      </c>
      <c r="AJ22" s="365">
        <v>3</v>
      </c>
      <c r="AK22" s="366">
        <v>3</v>
      </c>
      <c r="AL22" s="330">
        <v>3</v>
      </c>
      <c r="AM22" s="365">
        <v>2</v>
      </c>
      <c r="AN22" s="365">
        <v>0</v>
      </c>
      <c r="AO22" s="365">
        <v>1</v>
      </c>
      <c r="AP22" s="366">
        <v>2</v>
      </c>
      <c r="AQ22" s="330">
        <v>0</v>
      </c>
      <c r="AR22" s="365">
        <v>2</v>
      </c>
      <c r="AS22" s="365">
        <v>3</v>
      </c>
      <c r="AT22" s="366">
        <v>1</v>
      </c>
      <c r="AU22" s="330">
        <v>2</v>
      </c>
      <c r="AV22" s="158">
        <v>3</v>
      </c>
      <c r="AW22" s="367"/>
      <c r="AX22" s="365"/>
      <c r="AY22" s="366"/>
      <c r="AZ22" s="341">
        <f t="shared" si="0"/>
        <v>50</v>
      </c>
      <c r="BA22" s="553">
        <f t="shared" si="1"/>
        <v>50</v>
      </c>
    </row>
    <row r="23" spans="1:53" ht="20.25">
      <c r="A23" s="361">
        <v>16</v>
      </c>
      <c r="B23" s="391" t="s">
        <v>119</v>
      </c>
      <c r="C23" s="154">
        <v>93</v>
      </c>
      <c r="D23" s="160">
        <v>2</v>
      </c>
      <c r="E23" s="160">
        <v>5</v>
      </c>
      <c r="F23" s="160">
        <v>1</v>
      </c>
      <c r="G23" s="164">
        <v>2</v>
      </c>
      <c r="H23" s="160">
        <v>2</v>
      </c>
      <c r="I23" s="160">
        <v>1</v>
      </c>
      <c r="J23" s="160">
        <v>3</v>
      </c>
      <c r="K23" s="164">
        <v>3</v>
      </c>
      <c r="L23" s="160">
        <v>2</v>
      </c>
      <c r="M23" s="160">
        <v>4</v>
      </c>
      <c r="N23" s="160">
        <v>3</v>
      </c>
      <c r="O23" s="164">
        <v>2</v>
      </c>
      <c r="P23" s="160">
        <v>3</v>
      </c>
      <c r="Q23" s="160">
        <v>2</v>
      </c>
      <c r="R23" s="160">
        <v>2</v>
      </c>
      <c r="S23" s="160">
        <v>2</v>
      </c>
      <c r="T23" s="164">
        <v>3</v>
      </c>
      <c r="U23" s="146">
        <v>2</v>
      </c>
      <c r="V23" s="160">
        <v>3</v>
      </c>
      <c r="W23" s="160">
        <v>2</v>
      </c>
      <c r="X23" s="160">
        <v>0</v>
      </c>
      <c r="Y23" s="56"/>
      <c r="Z23" s="72">
        <v>3</v>
      </c>
      <c r="AA23" s="148">
        <v>3</v>
      </c>
      <c r="AB23" s="148">
        <v>3</v>
      </c>
      <c r="AC23" s="171">
        <v>0</v>
      </c>
      <c r="AD23" s="72">
        <v>2</v>
      </c>
      <c r="AE23" s="148">
        <v>2</v>
      </c>
      <c r="AF23" s="148">
        <v>2</v>
      </c>
      <c r="AG23" s="171">
        <v>2</v>
      </c>
      <c r="AH23" s="72">
        <v>3</v>
      </c>
      <c r="AI23" s="148">
        <v>2</v>
      </c>
      <c r="AJ23" s="148">
        <v>3</v>
      </c>
      <c r="AK23" s="171">
        <v>3</v>
      </c>
      <c r="AL23" s="72">
        <v>2</v>
      </c>
      <c r="AM23" s="148">
        <v>1</v>
      </c>
      <c r="AN23" s="148">
        <v>3</v>
      </c>
      <c r="AO23" s="148">
        <v>2</v>
      </c>
      <c r="AP23" s="171">
        <v>1</v>
      </c>
      <c r="AQ23" s="72">
        <v>2</v>
      </c>
      <c r="AR23" s="148">
        <v>3</v>
      </c>
      <c r="AS23" s="148">
        <v>2</v>
      </c>
      <c r="AT23" s="171">
        <v>0</v>
      </c>
      <c r="AU23" s="72">
        <v>2</v>
      </c>
      <c r="AV23" s="160">
        <v>3</v>
      </c>
      <c r="AW23" s="368"/>
      <c r="AX23" s="148"/>
      <c r="AY23" s="171"/>
      <c r="AZ23" s="388">
        <f t="shared" si="0"/>
        <v>49</v>
      </c>
      <c r="BA23" s="555">
        <f t="shared" si="1"/>
        <v>98</v>
      </c>
    </row>
    <row r="24" spans="1:53" ht="20.25">
      <c r="A24" s="361"/>
      <c r="B24" s="362" t="s">
        <v>196</v>
      </c>
      <c r="C24" s="154">
        <v>92</v>
      </c>
      <c r="D24" s="181"/>
      <c r="E24" s="181"/>
      <c r="F24" s="181"/>
      <c r="G24" s="281"/>
      <c r="H24" s="181"/>
      <c r="I24" s="181"/>
      <c r="J24" s="181"/>
      <c r="K24" s="281"/>
      <c r="L24" s="181"/>
      <c r="M24" s="181"/>
      <c r="N24" s="181"/>
      <c r="O24" s="281"/>
      <c r="P24" s="160"/>
      <c r="Q24" s="160"/>
      <c r="R24" s="160"/>
      <c r="S24" s="160"/>
      <c r="T24" s="164"/>
      <c r="U24" s="146"/>
      <c r="V24" s="160"/>
      <c r="W24" s="160"/>
      <c r="X24" s="160"/>
      <c r="Y24" s="56"/>
      <c r="Z24" s="72">
        <v>3</v>
      </c>
      <c r="AA24" s="148">
        <v>3</v>
      </c>
      <c r="AB24" s="148">
        <v>3</v>
      </c>
      <c r="AC24" s="171">
        <v>1</v>
      </c>
      <c r="AD24" s="72">
        <v>3</v>
      </c>
      <c r="AE24" s="148">
        <v>3</v>
      </c>
      <c r="AF24" s="148">
        <v>2</v>
      </c>
      <c r="AG24" s="171">
        <v>2</v>
      </c>
      <c r="AH24" s="72">
        <v>2</v>
      </c>
      <c r="AI24" s="148">
        <v>0</v>
      </c>
      <c r="AJ24" s="148">
        <v>2</v>
      </c>
      <c r="AK24" s="171">
        <v>2</v>
      </c>
      <c r="AL24" s="72">
        <v>3</v>
      </c>
      <c r="AM24" s="148">
        <v>3</v>
      </c>
      <c r="AN24" s="148">
        <v>1</v>
      </c>
      <c r="AO24" s="148">
        <v>3</v>
      </c>
      <c r="AP24" s="171">
        <v>2</v>
      </c>
      <c r="AQ24" s="72">
        <v>0</v>
      </c>
      <c r="AR24" s="148">
        <v>2</v>
      </c>
      <c r="AS24" s="148">
        <v>2</v>
      </c>
      <c r="AT24" s="171">
        <v>0</v>
      </c>
      <c r="AU24" s="72">
        <v>3</v>
      </c>
      <c r="AV24" s="160">
        <v>4</v>
      </c>
      <c r="AW24" s="368"/>
      <c r="AX24" s="148"/>
      <c r="AY24" s="171"/>
      <c r="AZ24" s="388">
        <f t="shared" si="0"/>
        <v>49</v>
      </c>
      <c r="BA24" s="234">
        <f t="shared" si="1"/>
        <v>49</v>
      </c>
    </row>
    <row r="25" spans="1:53" ht="20.25">
      <c r="A25" s="361">
        <v>99</v>
      </c>
      <c r="B25" s="393" t="s">
        <v>54</v>
      </c>
      <c r="C25" s="154">
        <v>93</v>
      </c>
      <c r="D25" s="160">
        <v>0</v>
      </c>
      <c r="E25" s="160">
        <v>2</v>
      </c>
      <c r="F25" s="160">
        <v>2</v>
      </c>
      <c r="G25" s="164">
        <v>0</v>
      </c>
      <c r="H25" s="160">
        <v>3</v>
      </c>
      <c r="I25" s="160">
        <v>3</v>
      </c>
      <c r="J25" s="160">
        <v>3</v>
      </c>
      <c r="K25" s="164">
        <v>3</v>
      </c>
      <c r="L25" s="160">
        <v>3</v>
      </c>
      <c r="M25" s="160">
        <v>2</v>
      </c>
      <c r="N25" s="160">
        <v>2</v>
      </c>
      <c r="O25" s="164">
        <v>2</v>
      </c>
      <c r="P25" s="160">
        <v>3</v>
      </c>
      <c r="Q25" s="160">
        <v>3</v>
      </c>
      <c r="R25" s="160">
        <v>2</v>
      </c>
      <c r="S25" s="160">
        <v>3</v>
      </c>
      <c r="T25" s="164">
        <v>3</v>
      </c>
      <c r="U25" s="146">
        <v>3</v>
      </c>
      <c r="V25" s="160">
        <v>2</v>
      </c>
      <c r="W25" s="160">
        <v>3</v>
      </c>
      <c r="X25" s="160">
        <v>1</v>
      </c>
      <c r="Y25" s="56"/>
      <c r="Z25" s="72">
        <v>2</v>
      </c>
      <c r="AA25" s="148">
        <v>3</v>
      </c>
      <c r="AB25" s="148">
        <v>1</v>
      </c>
      <c r="AC25" s="171">
        <v>1</v>
      </c>
      <c r="AD25" s="72">
        <v>3</v>
      </c>
      <c r="AE25" s="148">
        <v>3</v>
      </c>
      <c r="AF25" s="148">
        <v>2</v>
      </c>
      <c r="AG25" s="171">
        <v>2</v>
      </c>
      <c r="AH25" s="72">
        <v>2</v>
      </c>
      <c r="AI25" s="148">
        <v>1</v>
      </c>
      <c r="AJ25" s="148">
        <v>2</v>
      </c>
      <c r="AK25" s="171">
        <v>2</v>
      </c>
      <c r="AL25" s="72">
        <v>3</v>
      </c>
      <c r="AM25" s="148">
        <v>3</v>
      </c>
      <c r="AN25" s="148">
        <v>2</v>
      </c>
      <c r="AO25" s="148">
        <v>2</v>
      </c>
      <c r="AP25" s="171">
        <v>1</v>
      </c>
      <c r="AQ25" s="72">
        <v>2</v>
      </c>
      <c r="AR25" s="148">
        <v>3</v>
      </c>
      <c r="AS25" s="148">
        <v>2</v>
      </c>
      <c r="AT25" s="171">
        <v>1</v>
      </c>
      <c r="AU25" s="72">
        <v>2</v>
      </c>
      <c r="AV25" s="160">
        <v>3</v>
      </c>
      <c r="AW25" s="368"/>
      <c r="AX25" s="148"/>
      <c r="AY25" s="171"/>
      <c r="AZ25" s="388">
        <f t="shared" si="0"/>
        <v>48</v>
      </c>
      <c r="BA25" s="234">
        <f t="shared" si="1"/>
        <v>96</v>
      </c>
    </row>
    <row r="26" spans="1:59" ht="20.25">
      <c r="A26" s="361">
        <v>94</v>
      </c>
      <c r="B26" s="393" t="s">
        <v>47</v>
      </c>
      <c r="C26" s="154">
        <v>94</v>
      </c>
      <c r="D26" s="160">
        <v>0</v>
      </c>
      <c r="E26" s="160">
        <v>0</v>
      </c>
      <c r="F26" s="160">
        <v>2</v>
      </c>
      <c r="G26" s="164">
        <v>3</v>
      </c>
      <c r="H26" s="160">
        <v>3</v>
      </c>
      <c r="I26" s="160">
        <v>3</v>
      </c>
      <c r="J26" s="160">
        <v>3</v>
      </c>
      <c r="K26" s="164">
        <v>2</v>
      </c>
      <c r="L26" s="160">
        <v>3</v>
      </c>
      <c r="M26" s="160">
        <v>2</v>
      </c>
      <c r="N26" s="160">
        <v>3</v>
      </c>
      <c r="O26" s="164">
        <v>2</v>
      </c>
      <c r="P26" s="160">
        <v>3</v>
      </c>
      <c r="Q26" s="160">
        <v>3</v>
      </c>
      <c r="R26" s="160">
        <v>2</v>
      </c>
      <c r="S26" s="160">
        <v>3</v>
      </c>
      <c r="T26" s="164">
        <v>3</v>
      </c>
      <c r="U26" s="146">
        <v>3</v>
      </c>
      <c r="V26" s="160">
        <v>1</v>
      </c>
      <c r="W26" s="160">
        <v>2</v>
      </c>
      <c r="X26" s="160">
        <v>0</v>
      </c>
      <c r="Y26" s="56"/>
      <c r="Z26" s="72">
        <v>2</v>
      </c>
      <c r="AA26" s="148">
        <v>3</v>
      </c>
      <c r="AB26" s="148">
        <v>3</v>
      </c>
      <c r="AC26" s="171">
        <v>3</v>
      </c>
      <c r="AD26" s="72">
        <v>3</v>
      </c>
      <c r="AE26" s="148">
        <v>2</v>
      </c>
      <c r="AF26" s="148">
        <v>0</v>
      </c>
      <c r="AG26" s="171">
        <v>2</v>
      </c>
      <c r="AH26" s="72">
        <v>2</v>
      </c>
      <c r="AI26" s="148">
        <v>2</v>
      </c>
      <c r="AJ26" s="148">
        <v>2</v>
      </c>
      <c r="AK26" s="171">
        <v>1</v>
      </c>
      <c r="AL26" s="72">
        <v>3</v>
      </c>
      <c r="AM26" s="148">
        <v>2</v>
      </c>
      <c r="AN26" s="148">
        <v>2</v>
      </c>
      <c r="AO26" s="148">
        <v>2</v>
      </c>
      <c r="AP26" s="171">
        <v>1</v>
      </c>
      <c r="AQ26" s="72">
        <v>2</v>
      </c>
      <c r="AR26" s="148">
        <v>2</v>
      </c>
      <c r="AS26" s="148">
        <v>2</v>
      </c>
      <c r="AT26" s="171">
        <v>1</v>
      </c>
      <c r="AU26" s="72">
        <v>3</v>
      </c>
      <c r="AV26" s="160">
        <v>2</v>
      </c>
      <c r="AW26" s="368"/>
      <c r="AX26" s="148"/>
      <c r="AY26" s="171"/>
      <c r="AZ26" s="388">
        <f t="shared" si="0"/>
        <v>47</v>
      </c>
      <c r="BA26" s="234">
        <f t="shared" si="1"/>
        <v>93</v>
      </c>
      <c r="BF26" s="208"/>
      <c r="BG26" s="208"/>
    </row>
    <row r="27" spans="1:59" ht="20.25">
      <c r="A27" s="361">
        <v>5</v>
      </c>
      <c r="B27" s="391" t="s">
        <v>6</v>
      </c>
      <c r="C27" s="218">
        <v>91</v>
      </c>
      <c r="D27" s="160">
        <v>4</v>
      </c>
      <c r="E27" s="160">
        <v>2</v>
      </c>
      <c r="F27" s="160">
        <v>2</v>
      </c>
      <c r="G27" s="164">
        <v>3</v>
      </c>
      <c r="H27" s="160">
        <v>3</v>
      </c>
      <c r="I27" s="160">
        <v>3</v>
      </c>
      <c r="J27" s="160">
        <v>3</v>
      </c>
      <c r="K27" s="164">
        <v>3</v>
      </c>
      <c r="L27" s="160">
        <v>3</v>
      </c>
      <c r="M27" s="160">
        <v>4</v>
      </c>
      <c r="N27" s="160">
        <v>3</v>
      </c>
      <c r="O27" s="164">
        <v>2</v>
      </c>
      <c r="P27" s="160">
        <v>3</v>
      </c>
      <c r="Q27" s="160">
        <v>3</v>
      </c>
      <c r="R27" s="160">
        <v>2</v>
      </c>
      <c r="S27" s="160">
        <v>3</v>
      </c>
      <c r="T27" s="164">
        <v>3</v>
      </c>
      <c r="U27" s="146">
        <v>2</v>
      </c>
      <c r="V27" s="160">
        <v>4</v>
      </c>
      <c r="W27" s="160">
        <v>3</v>
      </c>
      <c r="X27" s="160">
        <v>0</v>
      </c>
      <c r="Y27" s="56"/>
      <c r="Z27" s="72">
        <v>1</v>
      </c>
      <c r="AA27" s="148">
        <v>2</v>
      </c>
      <c r="AB27" s="148">
        <v>3</v>
      </c>
      <c r="AC27" s="171">
        <v>4</v>
      </c>
      <c r="AD27" s="72">
        <v>2</v>
      </c>
      <c r="AE27" s="148">
        <v>1</v>
      </c>
      <c r="AF27" s="148">
        <v>2</v>
      </c>
      <c r="AG27" s="171">
        <v>0</v>
      </c>
      <c r="AH27" s="72">
        <v>3</v>
      </c>
      <c r="AI27" s="148">
        <v>2</v>
      </c>
      <c r="AJ27" s="148">
        <v>0</v>
      </c>
      <c r="AK27" s="171">
        <v>3</v>
      </c>
      <c r="AL27" s="72">
        <v>4</v>
      </c>
      <c r="AM27" s="148">
        <v>2</v>
      </c>
      <c r="AN27" s="148">
        <v>3</v>
      </c>
      <c r="AO27" s="148">
        <v>2</v>
      </c>
      <c r="AP27" s="171">
        <v>1</v>
      </c>
      <c r="AQ27" s="72">
        <v>0</v>
      </c>
      <c r="AR27" s="148">
        <v>1</v>
      </c>
      <c r="AS27" s="148">
        <v>3</v>
      </c>
      <c r="AT27" s="171">
        <v>2</v>
      </c>
      <c r="AU27" s="72">
        <v>2</v>
      </c>
      <c r="AV27" s="160">
        <v>3</v>
      </c>
      <c r="AW27" s="368"/>
      <c r="AX27" s="148"/>
      <c r="AY27" s="171"/>
      <c r="AZ27" s="388">
        <f t="shared" si="0"/>
        <v>46</v>
      </c>
      <c r="BA27" s="555">
        <f t="shared" si="1"/>
        <v>104</v>
      </c>
      <c r="BF27" s="208"/>
      <c r="BG27" s="208"/>
    </row>
    <row r="28" spans="1:59" ht="20.25">
      <c r="A28" s="361">
        <v>8</v>
      </c>
      <c r="B28" s="393" t="s">
        <v>124</v>
      </c>
      <c r="C28" s="154">
        <v>88</v>
      </c>
      <c r="D28" s="160">
        <v>1</v>
      </c>
      <c r="E28" s="160">
        <v>1</v>
      </c>
      <c r="F28" s="160">
        <v>2</v>
      </c>
      <c r="G28" s="164">
        <v>2</v>
      </c>
      <c r="H28" s="160">
        <v>2</v>
      </c>
      <c r="I28" s="160">
        <v>3</v>
      </c>
      <c r="J28" s="160">
        <v>3</v>
      </c>
      <c r="K28" s="164">
        <v>2</v>
      </c>
      <c r="L28" s="160">
        <v>3</v>
      </c>
      <c r="M28" s="160">
        <v>2</v>
      </c>
      <c r="N28" s="160">
        <v>2</v>
      </c>
      <c r="O28" s="164">
        <v>1</v>
      </c>
      <c r="P28" s="160">
        <v>3</v>
      </c>
      <c r="Q28" s="160">
        <v>2</v>
      </c>
      <c r="R28" s="160">
        <v>2</v>
      </c>
      <c r="S28" s="160">
        <v>3</v>
      </c>
      <c r="T28" s="164">
        <v>3</v>
      </c>
      <c r="U28" s="146">
        <v>2</v>
      </c>
      <c r="V28" s="160">
        <v>1</v>
      </c>
      <c r="W28" s="160">
        <v>3</v>
      </c>
      <c r="X28" s="160">
        <v>1</v>
      </c>
      <c r="Y28" s="56"/>
      <c r="Z28" s="72">
        <v>2</v>
      </c>
      <c r="AA28" s="148">
        <v>2</v>
      </c>
      <c r="AB28" s="148">
        <v>1</v>
      </c>
      <c r="AC28" s="171">
        <v>3</v>
      </c>
      <c r="AD28" s="72">
        <v>2</v>
      </c>
      <c r="AE28" s="148">
        <v>3</v>
      </c>
      <c r="AF28" s="148">
        <v>2</v>
      </c>
      <c r="AG28" s="171">
        <v>2</v>
      </c>
      <c r="AH28" s="72">
        <v>3</v>
      </c>
      <c r="AI28" s="148">
        <v>1</v>
      </c>
      <c r="AJ28" s="148">
        <v>2</v>
      </c>
      <c r="AK28" s="171">
        <v>0</v>
      </c>
      <c r="AL28" s="72">
        <v>2</v>
      </c>
      <c r="AM28" s="148">
        <v>3</v>
      </c>
      <c r="AN28" s="148">
        <v>2</v>
      </c>
      <c r="AO28" s="148">
        <v>1</v>
      </c>
      <c r="AP28" s="171">
        <v>3</v>
      </c>
      <c r="AQ28" s="72">
        <v>2</v>
      </c>
      <c r="AR28" s="148">
        <v>3</v>
      </c>
      <c r="AS28" s="148">
        <v>2</v>
      </c>
      <c r="AT28" s="171">
        <v>0</v>
      </c>
      <c r="AU28" s="72">
        <v>2</v>
      </c>
      <c r="AV28" s="160">
        <v>2</v>
      </c>
      <c r="AW28" s="368"/>
      <c r="AX28" s="148"/>
      <c r="AY28" s="171"/>
      <c r="AZ28" s="388">
        <f t="shared" si="0"/>
        <v>45</v>
      </c>
      <c r="BA28" s="234">
        <f t="shared" si="1"/>
        <v>89</v>
      </c>
      <c r="BF28" s="208"/>
      <c r="BG28" s="208"/>
    </row>
    <row r="29" spans="1:53" ht="20.25">
      <c r="A29" s="361">
        <v>15</v>
      </c>
      <c r="B29" s="391" t="s">
        <v>116</v>
      </c>
      <c r="C29" s="154">
        <v>92</v>
      </c>
      <c r="D29" s="160">
        <v>0</v>
      </c>
      <c r="E29" s="160">
        <v>0</v>
      </c>
      <c r="F29" s="160">
        <v>0</v>
      </c>
      <c r="G29" s="164">
        <v>1</v>
      </c>
      <c r="H29" s="160">
        <v>3</v>
      </c>
      <c r="I29" s="160">
        <v>3</v>
      </c>
      <c r="J29" s="160">
        <v>3</v>
      </c>
      <c r="K29" s="164">
        <v>3</v>
      </c>
      <c r="L29" s="160">
        <v>3</v>
      </c>
      <c r="M29" s="160">
        <v>3</v>
      </c>
      <c r="N29" s="160">
        <v>3</v>
      </c>
      <c r="O29" s="164">
        <v>2</v>
      </c>
      <c r="P29" s="160">
        <v>3</v>
      </c>
      <c r="Q29" s="160">
        <v>3</v>
      </c>
      <c r="R29" s="160">
        <v>2</v>
      </c>
      <c r="S29" s="160">
        <v>3</v>
      </c>
      <c r="T29" s="164">
        <v>3</v>
      </c>
      <c r="U29" s="146">
        <v>0</v>
      </c>
      <c r="V29" s="160">
        <v>0</v>
      </c>
      <c r="W29" s="160">
        <v>0</v>
      </c>
      <c r="X29" s="160">
        <v>0</v>
      </c>
      <c r="Y29" s="56"/>
      <c r="Z29" s="72">
        <v>0</v>
      </c>
      <c r="AA29" s="148">
        <v>3</v>
      </c>
      <c r="AB29" s="148">
        <v>3</v>
      </c>
      <c r="AC29" s="171">
        <v>2</v>
      </c>
      <c r="AD29" s="72">
        <v>1</v>
      </c>
      <c r="AE29" s="148">
        <v>2</v>
      </c>
      <c r="AF29" s="148">
        <v>3</v>
      </c>
      <c r="AG29" s="171">
        <v>2</v>
      </c>
      <c r="AH29" s="72">
        <v>3</v>
      </c>
      <c r="AI29" s="148">
        <v>2</v>
      </c>
      <c r="AJ29" s="148">
        <v>3</v>
      </c>
      <c r="AK29" s="171">
        <v>2</v>
      </c>
      <c r="AL29" s="72">
        <v>0</v>
      </c>
      <c r="AM29" s="148">
        <v>1</v>
      </c>
      <c r="AN29" s="148">
        <v>3</v>
      </c>
      <c r="AO29" s="148">
        <v>2</v>
      </c>
      <c r="AP29" s="171">
        <v>1</v>
      </c>
      <c r="AQ29" s="72">
        <v>2</v>
      </c>
      <c r="AR29" s="148">
        <v>3</v>
      </c>
      <c r="AS29" s="148">
        <v>1</v>
      </c>
      <c r="AT29" s="171">
        <v>1</v>
      </c>
      <c r="AU29" s="72">
        <v>2</v>
      </c>
      <c r="AV29" s="160">
        <v>2</v>
      </c>
      <c r="AW29" s="368"/>
      <c r="AX29" s="148"/>
      <c r="AY29" s="171"/>
      <c r="AZ29" s="388">
        <f t="shared" si="0"/>
        <v>44</v>
      </c>
      <c r="BA29" s="234">
        <f t="shared" si="1"/>
        <v>82</v>
      </c>
    </row>
    <row r="30" spans="1:53" ht="20.25">
      <c r="A30" s="361">
        <v>36</v>
      </c>
      <c r="B30" s="362" t="s">
        <v>24</v>
      </c>
      <c r="C30" s="154">
        <v>97</v>
      </c>
      <c r="D30" s="160">
        <v>0</v>
      </c>
      <c r="E30" s="160">
        <v>0</v>
      </c>
      <c r="F30" s="160">
        <v>0</v>
      </c>
      <c r="G30" s="164">
        <v>0</v>
      </c>
      <c r="H30" s="160">
        <v>1</v>
      </c>
      <c r="I30" s="160">
        <v>1</v>
      </c>
      <c r="J30" s="160">
        <v>3</v>
      </c>
      <c r="K30" s="164">
        <v>2</v>
      </c>
      <c r="L30" s="160">
        <v>3</v>
      </c>
      <c r="M30" s="160">
        <v>2</v>
      </c>
      <c r="N30" s="160">
        <v>3</v>
      </c>
      <c r="O30" s="164">
        <v>1</v>
      </c>
      <c r="P30" s="160">
        <v>3</v>
      </c>
      <c r="Q30" s="160">
        <v>3</v>
      </c>
      <c r="R30" s="160">
        <v>3</v>
      </c>
      <c r="S30" s="160">
        <v>3</v>
      </c>
      <c r="T30" s="164">
        <v>3</v>
      </c>
      <c r="U30" s="146">
        <v>4</v>
      </c>
      <c r="V30" s="160">
        <v>2</v>
      </c>
      <c r="W30" s="160">
        <v>2</v>
      </c>
      <c r="X30" s="160">
        <v>1</v>
      </c>
      <c r="Y30" s="56"/>
      <c r="Z30" s="72">
        <v>3</v>
      </c>
      <c r="AA30" s="148">
        <v>3</v>
      </c>
      <c r="AB30" s="148">
        <v>2</v>
      </c>
      <c r="AC30" s="171">
        <v>2</v>
      </c>
      <c r="AD30" s="72">
        <v>3</v>
      </c>
      <c r="AE30" s="148">
        <v>2</v>
      </c>
      <c r="AF30" s="148">
        <v>3</v>
      </c>
      <c r="AG30" s="171">
        <v>2</v>
      </c>
      <c r="AH30" s="72">
        <v>3</v>
      </c>
      <c r="AI30" s="148">
        <v>1</v>
      </c>
      <c r="AJ30" s="148">
        <v>3</v>
      </c>
      <c r="AK30" s="171">
        <v>2</v>
      </c>
      <c r="AL30" s="72">
        <v>3</v>
      </c>
      <c r="AM30" s="148">
        <v>0</v>
      </c>
      <c r="AN30" s="148">
        <v>2</v>
      </c>
      <c r="AO30" s="148">
        <v>2</v>
      </c>
      <c r="AP30" s="171">
        <v>2</v>
      </c>
      <c r="AQ30" s="72">
        <v>1</v>
      </c>
      <c r="AR30" s="148">
        <v>3</v>
      </c>
      <c r="AS30" s="148">
        <v>0</v>
      </c>
      <c r="AT30" s="171">
        <v>0</v>
      </c>
      <c r="AU30" s="72">
        <v>2</v>
      </c>
      <c r="AV30" s="160">
        <v>0</v>
      </c>
      <c r="AW30" s="368"/>
      <c r="AX30" s="148"/>
      <c r="AY30" s="171"/>
      <c r="AZ30" s="388">
        <f t="shared" si="0"/>
        <v>44</v>
      </c>
      <c r="BA30" s="234">
        <f t="shared" si="1"/>
        <v>84</v>
      </c>
    </row>
    <row r="31" spans="1:53" ht="20.25">
      <c r="A31" s="361">
        <v>19</v>
      </c>
      <c r="B31" s="391" t="s">
        <v>27</v>
      </c>
      <c r="C31" s="218">
        <v>90</v>
      </c>
      <c r="D31" s="160">
        <v>4</v>
      </c>
      <c r="E31" s="160">
        <v>2</v>
      </c>
      <c r="F31" s="160">
        <v>2</v>
      </c>
      <c r="G31" s="164">
        <v>3</v>
      </c>
      <c r="H31" s="160">
        <v>3</v>
      </c>
      <c r="I31" s="160">
        <v>3</v>
      </c>
      <c r="J31" s="160">
        <v>3</v>
      </c>
      <c r="K31" s="164">
        <v>2</v>
      </c>
      <c r="L31" s="160">
        <v>3</v>
      </c>
      <c r="M31" s="160">
        <v>3</v>
      </c>
      <c r="N31" s="160">
        <v>3</v>
      </c>
      <c r="O31" s="164">
        <v>2</v>
      </c>
      <c r="P31" s="160">
        <v>0</v>
      </c>
      <c r="Q31" s="160">
        <v>2</v>
      </c>
      <c r="R31" s="160">
        <v>2</v>
      </c>
      <c r="S31" s="160">
        <v>3</v>
      </c>
      <c r="T31" s="164">
        <v>2</v>
      </c>
      <c r="U31" s="146">
        <v>1</v>
      </c>
      <c r="V31" s="160">
        <v>3</v>
      </c>
      <c r="W31" s="160">
        <v>2</v>
      </c>
      <c r="X31" s="160">
        <v>1</v>
      </c>
      <c r="Y31" s="56"/>
      <c r="Z31" s="72">
        <v>0</v>
      </c>
      <c r="AA31" s="148">
        <v>3</v>
      </c>
      <c r="AB31" s="148">
        <v>1</v>
      </c>
      <c r="AC31" s="171">
        <v>2</v>
      </c>
      <c r="AD31" s="72">
        <v>1</v>
      </c>
      <c r="AE31" s="148">
        <v>2</v>
      </c>
      <c r="AF31" s="148">
        <v>2</v>
      </c>
      <c r="AG31" s="171">
        <v>1</v>
      </c>
      <c r="AH31" s="72">
        <v>3</v>
      </c>
      <c r="AI31" s="148">
        <v>2</v>
      </c>
      <c r="AJ31" s="148">
        <v>3</v>
      </c>
      <c r="AK31" s="171">
        <v>2</v>
      </c>
      <c r="AL31" s="72">
        <v>2</v>
      </c>
      <c r="AM31" s="148">
        <v>3</v>
      </c>
      <c r="AN31" s="148">
        <v>3</v>
      </c>
      <c r="AO31" s="148">
        <v>2</v>
      </c>
      <c r="AP31" s="171">
        <v>0</v>
      </c>
      <c r="AQ31" s="72">
        <v>2</v>
      </c>
      <c r="AR31" s="148">
        <v>2</v>
      </c>
      <c r="AS31" s="148">
        <v>1</v>
      </c>
      <c r="AT31" s="171">
        <v>1</v>
      </c>
      <c r="AU31" s="72">
        <v>2</v>
      </c>
      <c r="AV31" s="160">
        <v>3</v>
      </c>
      <c r="AW31" s="368"/>
      <c r="AX31" s="148"/>
      <c r="AY31" s="171"/>
      <c r="AZ31" s="388">
        <f t="shared" si="0"/>
        <v>43</v>
      </c>
      <c r="BA31" s="234">
        <f t="shared" si="1"/>
        <v>92</v>
      </c>
    </row>
    <row r="32" spans="1:53" ht="20.25">
      <c r="A32" s="361">
        <v>29</v>
      </c>
      <c r="B32" s="391" t="s">
        <v>30</v>
      </c>
      <c r="C32" s="154">
        <v>88</v>
      </c>
      <c r="D32" s="160">
        <v>4</v>
      </c>
      <c r="E32" s="160">
        <v>3</v>
      </c>
      <c r="F32" s="160">
        <v>0</v>
      </c>
      <c r="G32" s="164">
        <v>3</v>
      </c>
      <c r="H32" s="160">
        <v>3</v>
      </c>
      <c r="I32" s="160">
        <v>3</v>
      </c>
      <c r="J32" s="160">
        <v>3</v>
      </c>
      <c r="K32" s="164">
        <v>2</v>
      </c>
      <c r="L32" s="160">
        <v>3</v>
      </c>
      <c r="M32" s="160">
        <v>2</v>
      </c>
      <c r="N32" s="160">
        <v>3</v>
      </c>
      <c r="O32" s="164">
        <v>2</v>
      </c>
      <c r="P32" s="160">
        <v>3</v>
      </c>
      <c r="Q32" s="160">
        <v>3</v>
      </c>
      <c r="R32" s="160">
        <v>2</v>
      </c>
      <c r="S32" s="160">
        <v>2</v>
      </c>
      <c r="T32" s="164">
        <v>3</v>
      </c>
      <c r="U32" s="146">
        <v>0</v>
      </c>
      <c r="V32" s="160">
        <v>4</v>
      </c>
      <c r="W32" s="160">
        <v>3</v>
      </c>
      <c r="X32" s="160">
        <v>0</v>
      </c>
      <c r="Y32" s="56"/>
      <c r="Z32" s="72">
        <v>3</v>
      </c>
      <c r="AA32" s="148">
        <v>3</v>
      </c>
      <c r="AB32" s="148">
        <v>3</v>
      </c>
      <c r="AC32" s="171">
        <v>2</v>
      </c>
      <c r="AD32" s="72">
        <v>3</v>
      </c>
      <c r="AE32" s="148">
        <v>3</v>
      </c>
      <c r="AF32" s="148">
        <v>3</v>
      </c>
      <c r="AG32" s="171">
        <v>2</v>
      </c>
      <c r="AH32" s="72">
        <v>2</v>
      </c>
      <c r="AI32" s="148">
        <v>1</v>
      </c>
      <c r="AJ32" s="148">
        <v>1</v>
      </c>
      <c r="AK32" s="171">
        <v>0</v>
      </c>
      <c r="AL32" s="72">
        <v>0</v>
      </c>
      <c r="AM32" s="148">
        <v>2</v>
      </c>
      <c r="AN32" s="148">
        <v>0</v>
      </c>
      <c r="AO32" s="148">
        <v>2</v>
      </c>
      <c r="AP32" s="171">
        <v>2</v>
      </c>
      <c r="AQ32" s="72">
        <v>2</v>
      </c>
      <c r="AR32" s="148">
        <v>2</v>
      </c>
      <c r="AS32" s="148">
        <v>2</v>
      </c>
      <c r="AT32" s="171">
        <v>1</v>
      </c>
      <c r="AU32" s="72">
        <v>2</v>
      </c>
      <c r="AV32" s="160">
        <v>2</v>
      </c>
      <c r="AW32" s="368"/>
      <c r="AX32" s="148"/>
      <c r="AY32" s="171"/>
      <c r="AZ32" s="388">
        <f t="shared" si="0"/>
        <v>43</v>
      </c>
      <c r="BA32" s="234">
        <f t="shared" si="1"/>
        <v>94</v>
      </c>
    </row>
    <row r="33" spans="1:53" ht="20.25">
      <c r="A33" s="361">
        <v>45</v>
      </c>
      <c r="B33" s="393" t="s">
        <v>12</v>
      </c>
      <c r="C33" s="154">
        <v>93</v>
      </c>
      <c r="D33" s="160">
        <v>4</v>
      </c>
      <c r="E33" s="160">
        <v>4</v>
      </c>
      <c r="F33" s="160">
        <v>2</v>
      </c>
      <c r="G33" s="164">
        <v>3</v>
      </c>
      <c r="H33" s="160">
        <v>3</v>
      </c>
      <c r="I33" s="160">
        <v>3</v>
      </c>
      <c r="J33" s="160">
        <v>3</v>
      </c>
      <c r="K33" s="164">
        <v>3</v>
      </c>
      <c r="L33" s="160">
        <v>3</v>
      </c>
      <c r="M33" s="160">
        <v>3</v>
      </c>
      <c r="N33" s="160">
        <v>3</v>
      </c>
      <c r="O33" s="164">
        <v>1</v>
      </c>
      <c r="P33" s="160">
        <v>3</v>
      </c>
      <c r="Q33" s="160">
        <v>3</v>
      </c>
      <c r="R33" s="160">
        <v>2</v>
      </c>
      <c r="S33" s="160">
        <v>2</v>
      </c>
      <c r="T33" s="164">
        <v>2</v>
      </c>
      <c r="U33" s="146">
        <v>2</v>
      </c>
      <c r="V33" s="160">
        <v>0</v>
      </c>
      <c r="W33" s="160">
        <v>2</v>
      </c>
      <c r="X33" s="160">
        <v>1</v>
      </c>
      <c r="Y33" s="56"/>
      <c r="Z33" s="72">
        <v>1</v>
      </c>
      <c r="AA33" s="148">
        <v>2</v>
      </c>
      <c r="AB33" s="148">
        <v>2</v>
      </c>
      <c r="AC33" s="171">
        <v>2</v>
      </c>
      <c r="AD33" s="72">
        <v>2</v>
      </c>
      <c r="AE33" s="148">
        <v>2</v>
      </c>
      <c r="AF33" s="148">
        <v>2</v>
      </c>
      <c r="AG33" s="171">
        <v>1</v>
      </c>
      <c r="AH33" s="72">
        <v>3</v>
      </c>
      <c r="AI33" s="148">
        <v>1</v>
      </c>
      <c r="AJ33" s="148">
        <v>2</v>
      </c>
      <c r="AK33" s="171">
        <v>2</v>
      </c>
      <c r="AL33" s="72">
        <v>2</v>
      </c>
      <c r="AM33" s="148">
        <v>3</v>
      </c>
      <c r="AN33" s="148">
        <v>1</v>
      </c>
      <c r="AO33" s="148">
        <v>2</v>
      </c>
      <c r="AP33" s="171">
        <v>2</v>
      </c>
      <c r="AQ33" s="72">
        <v>2</v>
      </c>
      <c r="AR33" s="148">
        <v>2</v>
      </c>
      <c r="AS33" s="148">
        <v>1</v>
      </c>
      <c r="AT33" s="171">
        <v>0</v>
      </c>
      <c r="AU33" s="72">
        <v>4</v>
      </c>
      <c r="AV33" s="160">
        <v>2</v>
      </c>
      <c r="AW33" s="368"/>
      <c r="AX33" s="148"/>
      <c r="AY33" s="171"/>
      <c r="AZ33" s="388">
        <f t="shared" si="0"/>
        <v>43</v>
      </c>
      <c r="BA33" s="234">
        <f t="shared" si="1"/>
        <v>95</v>
      </c>
    </row>
    <row r="34" spans="1:53" ht="20.25">
      <c r="A34" s="361">
        <v>2</v>
      </c>
      <c r="B34" s="393" t="s">
        <v>113</v>
      </c>
      <c r="C34" s="154">
        <v>93</v>
      </c>
      <c r="D34" s="160">
        <v>4</v>
      </c>
      <c r="E34" s="160">
        <v>2</v>
      </c>
      <c r="F34" s="160">
        <v>2</v>
      </c>
      <c r="G34" s="164">
        <v>3</v>
      </c>
      <c r="H34" s="160">
        <v>3</v>
      </c>
      <c r="I34" s="160">
        <v>3</v>
      </c>
      <c r="J34" s="160">
        <v>1</v>
      </c>
      <c r="K34" s="164">
        <v>3</v>
      </c>
      <c r="L34" s="160">
        <v>3</v>
      </c>
      <c r="M34" s="160">
        <v>2</v>
      </c>
      <c r="N34" s="160">
        <v>0</v>
      </c>
      <c r="O34" s="164">
        <v>2</v>
      </c>
      <c r="P34" s="160">
        <v>3</v>
      </c>
      <c r="Q34" s="160">
        <v>2</v>
      </c>
      <c r="R34" s="160">
        <v>2</v>
      </c>
      <c r="S34" s="160">
        <v>3</v>
      </c>
      <c r="T34" s="164">
        <v>2</v>
      </c>
      <c r="U34" s="146">
        <v>2</v>
      </c>
      <c r="V34" s="160">
        <v>2</v>
      </c>
      <c r="W34" s="160">
        <v>2</v>
      </c>
      <c r="X34" s="160">
        <v>1</v>
      </c>
      <c r="Y34" s="56"/>
      <c r="Z34" s="72">
        <v>2</v>
      </c>
      <c r="AA34" s="148">
        <v>2</v>
      </c>
      <c r="AB34" s="148">
        <v>0</v>
      </c>
      <c r="AC34" s="171">
        <v>1</v>
      </c>
      <c r="AD34" s="72">
        <v>3</v>
      </c>
      <c r="AE34" s="148">
        <v>3</v>
      </c>
      <c r="AF34" s="148">
        <v>3</v>
      </c>
      <c r="AG34" s="171">
        <v>2</v>
      </c>
      <c r="AH34" s="72">
        <v>2</v>
      </c>
      <c r="AI34" s="148">
        <v>2</v>
      </c>
      <c r="AJ34" s="148">
        <v>2</v>
      </c>
      <c r="AK34" s="171">
        <v>0</v>
      </c>
      <c r="AL34" s="72">
        <v>2</v>
      </c>
      <c r="AM34" s="148">
        <v>3</v>
      </c>
      <c r="AN34" s="148">
        <v>2</v>
      </c>
      <c r="AO34" s="148">
        <v>2</v>
      </c>
      <c r="AP34" s="171">
        <v>2</v>
      </c>
      <c r="AQ34" s="72">
        <v>2</v>
      </c>
      <c r="AR34" s="148">
        <v>3</v>
      </c>
      <c r="AS34" s="148">
        <v>0</v>
      </c>
      <c r="AT34" s="171">
        <v>2</v>
      </c>
      <c r="AU34" s="72">
        <v>3</v>
      </c>
      <c r="AV34" s="160">
        <v>0</v>
      </c>
      <c r="AW34" s="368"/>
      <c r="AX34" s="148"/>
      <c r="AY34" s="171"/>
      <c r="AZ34" s="388">
        <f t="shared" si="0"/>
        <v>43</v>
      </c>
      <c r="BA34" s="234">
        <f t="shared" si="1"/>
        <v>90</v>
      </c>
    </row>
    <row r="35" spans="1:53" ht="20.25" hidden="1">
      <c r="A35" s="361">
        <v>88</v>
      </c>
      <c r="B35" s="362" t="s">
        <v>190</v>
      </c>
      <c r="C35" s="154">
        <v>96</v>
      </c>
      <c r="D35" s="181"/>
      <c r="E35" s="181"/>
      <c r="F35" s="181"/>
      <c r="G35" s="281"/>
      <c r="H35" s="181"/>
      <c r="I35" s="181"/>
      <c r="J35" s="181"/>
      <c r="K35" s="281"/>
      <c r="L35" s="181"/>
      <c r="M35" s="181"/>
      <c r="N35" s="181"/>
      <c r="O35" s="281"/>
      <c r="P35" s="181"/>
      <c r="Q35" s="181"/>
      <c r="R35" s="181"/>
      <c r="S35" s="181"/>
      <c r="T35" s="164"/>
      <c r="U35" s="146"/>
      <c r="V35" s="160"/>
      <c r="W35" s="160"/>
      <c r="X35" s="160"/>
      <c r="Y35" s="56"/>
      <c r="Z35" s="72">
        <v>1</v>
      </c>
      <c r="AA35" s="148">
        <v>3</v>
      </c>
      <c r="AB35" s="148">
        <v>2</v>
      </c>
      <c r="AC35" s="171">
        <v>1</v>
      </c>
      <c r="AD35" s="72">
        <v>0</v>
      </c>
      <c r="AE35" s="148">
        <v>0</v>
      </c>
      <c r="AF35" s="148">
        <v>0</v>
      </c>
      <c r="AG35" s="171">
        <v>0</v>
      </c>
      <c r="AH35" s="72"/>
      <c r="AI35" s="148"/>
      <c r="AJ35" s="148"/>
      <c r="AK35" s="171"/>
      <c r="AL35" s="72"/>
      <c r="AM35" s="148"/>
      <c r="AN35" s="148"/>
      <c r="AO35" s="148"/>
      <c r="AP35" s="171"/>
      <c r="AQ35" s="72"/>
      <c r="AR35" s="148"/>
      <c r="AS35" s="148"/>
      <c r="AT35" s="171"/>
      <c r="AU35" s="72"/>
      <c r="AV35" s="160"/>
      <c r="AW35" s="368"/>
      <c r="AX35" s="148"/>
      <c r="AY35" s="171"/>
      <c r="AZ35" s="388">
        <f aca="true" t="shared" si="2" ref="AZ35:AZ65">SUM(Z35:AY35)</f>
        <v>7</v>
      </c>
      <c r="BA35" s="234">
        <f aca="true" t="shared" si="3" ref="BA35:BA65">SUM(D35:AY35)</f>
        <v>7</v>
      </c>
    </row>
    <row r="36" spans="1:53" ht="20.25" hidden="1">
      <c r="A36" s="361">
        <v>6</v>
      </c>
      <c r="B36" s="362" t="s">
        <v>177</v>
      </c>
      <c r="C36" s="154">
        <v>96</v>
      </c>
      <c r="D36" s="160"/>
      <c r="E36" s="160"/>
      <c r="F36" s="160"/>
      <c r="G36" s="164"/>
      <c r="H36" s="160"/>
      <c r="I36" s="160"/>
      <c r="J36" s="160"/>
      <c r="K36" s="164"/>
      <c r="L36" s="160"/>
      <c r="M36" s="160"/>
      <c r="N36" s="160"/>
      <c r="O36" s="164"/>
      <c r="P36" s="160"/>
      <c r="Q36" s="160"/>
      <c r="R36" s="160"/>
      <c r="S36" s="160"/>
      <c r="T36" s="164"/>
      <c r="U36" s="146"/>
      <c r="V36" s="160"/>
      <c r="W36" s="160"/>
      <c r="X36" s="160"/>
      <c r="Y36" s="56"/>
      <c r="Z36" s="72">
        <v>1</v>
      </c>
      <c r="AA36" s="148">
        <v>0</v>
      </c>
      <c r="AB36" s="148">
        <v>0</v>
      </c>
      <c r="AC36" s="171">
        <v>0</v>
      </c>
      <c r="AD36" s="72">
        <v>0</v>
      </c>
      <c r="AE36" s="148">
        <v>0</v>
      </c>
      <c r="AF36" s="148">
        <v>0</v>
      </c>
      <c r="AG36" s="171">
        <v>0</v>
      </c>
      <c r="AH36" s="72"/>
      <c r="AI36" s="148"/>
      <c r="AJ36" s="148"/>
      <c r="AK36" s="171"/>
      <c r="AL36" s="72"/>
      <c r="AM36" s="148"/>
      <c r="AN36" s="148"/>
      <c r="AO36" s="148"/>
      <c r="AP36" s="171"/>
      <c r="AQ36" s="72"/>
      <c r="AR36" s="148"/>
      <c r="AS36" s="148"/>
      <c r="AT36" s="171"/>
      <c r="AU36" s="72"/>
      <c r="AV36" s="160"/>
      <c r="AW36" s="368"/>
      <c r="AX36" s="148"/>
      <c r="AY36" s="171"/>
      <c r="AZ36" s="388">
        <f t="shared" si="2"/>
        <v>1</v>
      </c>
      <c r="BA36" s="234">
        <f t="shared" si="3"/>
        <v>1</v>
      </c>
    </row>
    <row r="37" spans="1:53" ht="20.25">
      <c r="A37" s="361">
        <v>23</v>
      </c>
      <c r="B37" s="393" t="s">
        <v>142</v>
      </c>
      <c r="C37" s="154">
        <v>93</v>
      </c>
      <c r="D37" s="160">
        <v>4</v>
      </c>
      <c r="E37" s="160">
        <v>4</v>
      </c>
      <c r="F37" s="160">
        <v>2</v>
      </c>
      <c r="G37" s="164">
        <v>3</v>
      </c>
      <c r="H37" s="160">
        <v>3</v>
      </c>
      <c r="I37" s="160">
        <v>2</v>
      </c>
      <c r="J37" s="160">
        <v>2</v>
      </c>
      <c r="K37" s="164">
        <v>1</v>
      </c>
      <c r="L37" s="160">
        <v>3</v>
      </c>
      <c r="M37" s="160">
        <v>3</v>
      </c>
      <c r="N37" s="160">
        <v>2</v>
      </c>
      <c r="O37" s="164">
        <v>1</v>
      </c>
      <c r="P37" s="160">
        <v>3</v>
      </c>
      <c r="Q37" s="160">
        <v>3</v>
      </c>
      <c r="R37" s="160">
        <v>2</v>
      </c>
      <c r="S37" s="160">
        <v>3</v>
      </c>
      <c r="T37" s="164">
        <v>3</v>
      </c>
      <c r="U37" s="146">
        <v>3</v>
      </c>
      <c r="V37" s="160">
        <v>2</v>
      </c>
      <c r="W37" s="160">
        <v>3</v>
      </c>
      <c r="X37" s="160">
        <v>0</v>
      </c>
      <c r="Y37" s="56"/>
      <c r="Z37" s="72">
        <v>2</v>
      </c>
      <c r="AA37" s="148">
        <v>2</v>
      </c>
      <c r="AB37" s="148">
        <v>2</v>
      </c>
      <c r="AC37" s="171">
        <v>1</v>
      </c>
      <c r="AD37" s="72">
        <v>1</v>
      </c>
      <c r="AE37" s="148">
        <v>0</v>
      </c>
      <c r="AF37" s="148">
        <v>0</v>
      </c>
      <c r="AG37" s="171">
        <v>2</v>
      </c>
      <c r="AH37" s="72">
        <v>3</v>
      </c>
      <c r="AI37" s="148">
        <v>2</v>
      </c>
      <c r="AJ37" s="148">
        <v>3</v>
      </c>
      <c r="AK37" s="171">
        <v>2</v>
      </c>
      <c r="AL37" s="72">
        <v>2</v>
      </c>
      <c r="AM37" s="148">
        <v>2</v>
      </c>
      <c r="AN37" s="148">
        <v>3</v>
      </c>
      <c r="AO37" s="148">
        <v>3</v>
      </c>
      <c r="AP37" s="171">
        <v>1</v>
      </c>
      <c r="AQ37" s="72">
        <v>1</v>
      </c>
      <c r="AR37" s="148">
        <v>2</v>
      </c>
      <c r="AS37" s="148">
        <v>3</v>
      </c>
      <c r="AT37" s="171">
        <v>1</v>
      </c>
      <c r="AU37" s="72">
        <v>1</v>
      </c>
      <c r="AV37" s="160">
        <v>3</v>
      </c>
      <c r="AW37" s="368"/>
      <c r="AX37" s="148"/>
      <c r="AY37" s="171"/>
      <c r="AZ37" s="388">
        <f t="shared" si="2"/>
        <v>42</v>
      </c>
      <c r="BA37" s="234">
        <f t="shared" si="3"/>
        <v>94</v>
      </c>
    </row>
    <row r="38" spans="1:53" ht="20.25">
      <c r="A38" s="361">
        <v>13</v>
      </c>
      <c r="B38" s="391" t="s">
        <v>4</v>
      </c>
      <c r="C38" s="154">
        <v>89</v>
      </c>
      <c r="D38" s="160">
        <v>2</v>
      </c>
      <c r="E38" s="160">
        <v>3</v>
      </c>
      <c r="F38" s="160">
        <v>2</v>
      </c>
      <c r="G38" s="164">
        <v>2</v>
      </c>
      <c r="H38" s="160">
        <v>3</v>
      </c>
      <c r="I38" s="160">
        <v>2</v>
      </c>
      <c r="J38" s="160">
        <v>1</v>
      </c>
      <c r="K38" s="164">
        <v>3</v>
      </c>
      <c r="L38" s="160">
        <v>1</v>
      </c>
      <c r="M38" s="160">
        <v>0</v>
      </c>
      <c r="N38" s="160">
        <v>1</v>
      </c>
      <c r="O38" s="164">
        <v>2</v>
      </c>
      <c r="P38" s="160">
        <v>0</v>
      </c>
      <c r="Q38" s="160">
        <v>0</v>
      </c>
      <c r="R38" s="160">
        <v>1</v>
      </c>
      <c r="S38" s="160">
        <v>1</v>
      </c>
      <c r="T38" s="164">
        <v>2</v>
      </c>
      <c r="U38" s="146">
        <v>3</v>
      </c>
      <c r="V38" s="160">
        <v>0</v>
      </c>
      <c r="W38" s="160">
        <v>1</v>
      </c>
      <c r="X38" s="160">
        <v>0</v>
      </c>
      <c r="Y38" s="56"/>
      <c r="Z38" s="72">
        <v>3</v>
      </c>
      <c r="AA38" s="148">
        <v>3</v>
      </c>
      <c r="AB38" s="148">
        <v>2</v>
      </c>
      <c r="AC38" s="171">
        <v>2</v>
      </c>
      <c r="AD38" s="72">
        <v>2</v>
      </c>
      <c r="AE38" s="148">
        <v>2</v>
      </c>
      <c r="AF38" s="148">
        <v>3</v>
      </c>
      <c r="AG38" s="171">
        <v>2</v>
      </c>
      <c r="AH38" s="72">
        <v>0</v>
      </c>
      <c r="AI38" s="148">
        <v>2</v>
      </c>
      <c r="AJ38" s="148">
        <v>3</v>
      </c>
      <c r="AK38" s="171">
        <v>2</v>
      </c>
      <c r="AL38" s="72">
        <v>2</v>
      </c>
      <c r="AM38" s="148">
        <v>1</v>
      </c>
      <c r="AN38" s="148">
        <v>1</v>
      </c>
      <c r="AO38" s="148">
        <v>2</v>
      </c>
      <c r="AP38" s="171">
        <v>1</v>
      </c>
      <c r="AQ38" s="72">
        <v>2</v>
      </c>
      <c r="AR38" s="148">
        <v>3</v>
      </c>
      <c r="AS38" s="148">
        <v>2</v>
      </c>
      <c r="AT38" s="171">
        <v>0</v>
      </c>
      <c r="AU38" s="72">
        <v>0</v>
      </c>
      <c r="AV38" s="160">
        <v>0</v>
      </c>
      <c r="AW38" s="368"/>
      <c r="AX38" s="148"/>
      <c r="AY38" s="171"/>
      <c r="AZ38" s="388">
        <f t="shared" si="2"/>
        <v>40</v>
      </c>
      <c r="BA38" s="234">
        <f t="shared" si="3"/>
        <v>70</v>
      </c>
    </row>
    <row r="39" spans="1:53" ht="20.25">
      <c r="A39" s="361">
        <v>88</v>
      </c>
      <c r="B39" s="393" t="s">
        <v>143</v>
      </c>
      <c r="C39" s="154">
        <v>92</v>
      </c>
      <c r="D39" s="181"/>
      <c r="E39" s="181"/>
      <c r="F39" s="181"/>
      <c r="G39" s="281"/>
      <c r="H39" s="181"/>
      <c r="I39" s="181"/>
      <c r="J39" s="181"/>
      <c r="K39" s="281"/>
      <c r="L39" s="181"/>
      <c r="M39" s="181"/>
      <c r="N39" s="181"/>
      <c r="O39" s="281"/>
      <c r="P39" s="181"/>
      <c r="Q39" s="181"/>
      <c r="R39" s="181"/>
      <c r="S39" s="181"/>
      <c r="T39" s="281"/>
      <c r="U39" s="146">
        <v>0</v>
      </c>
      <c r="V39" s="160">
        <v>1</v>
      </c>
      <c r="W39" s="160">
        <v>0</v>
      </c>
      <c r="X39" s="160">
        <v>1</v>
      </c>
      <c r="Y39" s="56"/>
      <c r="Z39" s="72">
        <v>1</v>
      </c>
      <c r="AA39" s="148">
        <v>2</v>
      </c>
      <c r="AB39" s="148">
        <v>2</v>
      </c>
      <c r="AC39" s="171">
        <v>1</v>
      </c>
      <c r="AD39" s="72">
        <v>2</v>
      </c>
      <c r="AE39" s="148">
        <v>3</v>
      </c>
      <c r="AF39" s="148">
        <v>3</v>
      </c>
      <c r="AG39" s="171">
        <v>1</v>
      </c>
      <c r="AH39" s="72">
        <v>2</v>
      </c>
      <c r="AI39" s="148">
        <v>2</v>
      </c>
      <c r="AJ39" s="148">
        <v>2</v>
      </c>
      <c r="AK39" s="171">
        <v>1</v>
      </c>
      <c r="AL39" s="72">
        <v>2</v>
      </c>
      <c r="AM39" s="148">
        <v>3</v>
      </c>
      <c r="AN39" s="148">
        <v>0</v>
      </c>
      <c r="AO39" s="148">
        <v>2</v>
      </c>
      <c r="AP39" s="171">
        <v>1</v>
      </c>
      <c r="AQ39" s="72">
        <v>0</v>
      </c>
      <c r="AR39" s="148">
        <v>3</v>
      </c>
      <c r="AS39" s="148">
        <v>2</v>
      </c>
      <c r="AT39" s="171">
        <v>1</v>
      </c>
      <c r="AU39" s="72">
        <v>2</v>
      </c>
      <c r="AV39" s="160">
        <v>2</v>
      </c>
      <c r="AW39" s="368"/>
      <c r="AX39" s="148"/>
      <c r="AY39" s="171"/>
      <c r="AZ39" s="388">
        <f t="shared" si="2"/>
        <v>40</v>
      </c>
      <c r="BA39" s="234">
        <f t="shared" si="3"/>
        <v>42</v>
      </c>
    </row>
    <row r="40" spans="1:53" ht="20.25">
      <c r="A40" s="361">
        <v>4</v>
      </c>
      <c r="B40" s="393" t="s">
        <v>13</v>
      </c>
      <c r="C40" s="154">
        <v>92</v>
      </c>
      <c r="D40" s="160">
        <v>0</v>
      </c>
      <c r="E40" s="160">
        <v>4</v>
      </c>
      <c r="F40" s="160">
        <v>2</v>
      </c>
      <c r="G40" s="164">
        <v>2</v>
      </c>
      <c r="H40" s="160">
        <v>2</v>
      </c>
      <c r="I40" s="160">
        <v>2</v>
      </c>
      <c r="J40" s="160">
        <v>1</v>
      </c>
      <c r="K40" s="164">
        <v>2</v>
      </c>
      <c r="L40" s="160">
        <v>2</v>
      </c>
      <c r="M40" s="160">
        <v>2</v>
      </c>
      <c r="N40" s="160">
        <v>3</v>
      </c>
      <c r="O40" s="164">
        <v>1</v>
      </c>
      <c r="P40" s="160">
        <v>2</v>
      </c>
      <c r="Q40" s="160">
        <v>3</v>
      </c>
      <c r="R40" s="160">
        <v>1</v>
      </c>
      <c r="S40" s="160">
        <v>3</v>
      </c>
      <c r="T40" s="164">
        <v>2</v>
      </c>
      <c r="U40" s="146">
        <v>3</v>
      </c>
      <c r="V40" s="160">
        <v>1</v>
      </c>
      <c r="W40" s="160">
        <v>2</v>
      </c>
      <c r="X40" s="160">
        <v>1</v>
      </c>
      <c r="Y40" s="56"/>
      <c r="Z40" s="72">
        <v>2</v>
      </c>
      <c r="AA40" s="148">
        <v>2</v>
      </c>
      <c r="AB40" s="148">
        <v>1</v>
      </c>
      <c r="AC40" s="171">
        <v>2</v>
      </c>
      <c r="AD40" s="72">
        <v>2</v>
      </c>
      <c r="AE40" s="148">
        <v>2</v>
      </c>
      <c r="AF40" s="148">
        <v>2</v>
      </c>
      <c r="AG40" s="171">
        <v>1</v>
      </c>
      <c r="AH40" s="72">
        <v>3</v>
      </c>
      <c r="AI40" s="148">
        <v>1</v>
      </c>
      <c r="AJ40" s="148">
        <v>1</v>
      </c>
      <c r="AK40" s="171">
        <v>2</v>
      </c>
      <c r="AL40" s="72">
        <v>3</v>
      </c>
      <c r="AM40" s="148">
        <v>3</v>
      </c>
      <c r="AN40" s="148">
        <v>0</v>
      </c>
      <c r="AO40" s="148">
        <v>0</v>
      </c>
      <c r="AP40" s="171">
        <v>2</v>
      </c>
      <c r="AQ40" s="72">
        <v>3</v>
      </c>
      <c r="AR40" s="148">
        <v>2</v>
      </c>
      <c r="AS40" s="148">
        <v>3</v>
      </c>
      <c r="AT40" s="171">
        <v>0</v>
      </c>
      <c r="AU40" s="72">
        <v>0</v>
      </c>
      <c r="AV40" s="160">
        <v>3</v>
      </c>
      <c r="AW40" s="368"/>
      <c r="AX40" s="148"/>
      <c r="AY40" s="171"/>
      <c r="AZ40" s="388">
        <f t="shared" si="2"/>
        <v>40</v>
      </c>
      <c r="BA40" s="234">
        <f t="shared" si="3"/>
        <v>81</v>
      </c>
    </row>
    <row r="41" spans="1:53" ht="20.25">
      <c r="A41" s="361">
        <v>27</v>
      </c>
      <c r="B41" s="391" t="s">
        <v>57</v>
      </c>
      <c r="C41" s="154">
        <v>89</v>
      </c>
      <c r="D41" s="160">
        <v>0</v>
      </c>
      <c r="E41" s="160">
        <v>0</v>
      </c>
      <c r="F41" s="160">
        <v>0</v>
      </c>
      <c r="G41" s="164">
        <v>1</v>
      </c>
      <c r="H41" s="160">
        <v>2</v>
      </c>
      <c r="I41" s="160">
        <v>1</v>
      </c>
      <c r="J41" s="160">
        <v>2</v>
      </c>
      <c r="K41" s="164">
        <v>0</v>
      </c>
      <c r="L41" s="160">
        <v>0</v>
      </c>
      <c r="M41" s="160">
        <v>1</v>
      </c>
      <c r="N41" s="160">
        <v>1</v>
      </c>
      <c r="O41" s="164">
        <v>0</v>
      </c>
      <c r="P41" s="160">
        <v>0</v>
      </c>
      <c r="Q41" s="160">
        <v>0</v>
      </c>
      <c r="R41" s="160">
        <v>0</v>
      </c>
      <c r="S41" s="160">
        <v>1</v>
      </c>
      <c r="T41" s="164">
        <v>2</v>
      </c>
      <c r="U41" s="146">
        <v>3</v>
      </c>
      <c r="V41" s="160">
        <v>0</v>
      </c>
      <c r="W41" s="160">
        <v>1</v>
      </c>
      <c r="X41" s="160">
        <v>0</v>
      </c>
      <c r="Y41" s="56"/>
      <c r="Z41" s="72">
        <v>2</v>
      </c>
      <c r="AA41" s="148">
        <v>2</v>
      </c>
      <c r="AB41" s="148">
        <v>1</v>
      </c>
      <c r="AC41" s="171">
        <v>2</v>
      </c>
      <c r="AD41" s="72">
        <v>2</v>
      </c>
      <c r="AE41" s="148">
        <v>2</v>
      </c>
      <c r="AF41" s="148">
        <v>3</v>
      </c>
      <c r="AG41" s="171">
        <v>2</v>
      </c>
      <c r="AH41" s="72">
        <v>3</v>
      </c>
      <c r="AI41" s="148">
        <v>2</v>
      </c>
      <c r="AJ41" s="148">
        <v>3</v>
      </c>
      <c r="AK41" s="171">
        <v>2</v>
      </c>
      <c r="AL41" s="72">
        <v>3</v>
      </c>
      <c r="AM41" s="148">
        <v>2</v>
      </c>
      <c r="AN41" s="148">
        <v>1</v>
      </c>
      <c r="AO41" s="148">
        <v>3</v>
      </c>
      <c r="AP41" s="171">
        <v>1</v>
      </c>
      <c r="AQ41" s="72">
        <v>0</v>
      </c>
      <c r="AR41" s="148">
        <v>2</v>
      </c>
      <c r="AS41" s="148">
        <v>1</v>
      </c>
      <c r="AT41" s="171">
        <v>0</v>
      </c>
      <c r="AU41" s="72">
        <v>0</v>
      </c>
      <c r="AV41" s="160">
        <v>0</v>
      </c>
      <c r="AW41" s="368"/>
      <c r="AX41" s="148"/>
      <c r="AY41" s="171"/>
      <c r="AZ41" s="388">
        <f t="shared" si="2"/>
        <v>39</v>
      </c>
      <c r="BA41" s="234">
        <f t="shared" si="3"/>
        <v>54</v>
      </c>
    </row>
    <row r="42" spans="1:53" ht="20.25">
      <c r="A42" s="361">
        <v>3</v>
      </c>
      <c r="B42" s="393" t="s">
        <v>73</v>
      </c>
      <c r="C42" s="154">
        <v>93</v>
      </c>
      <c r="D42" s="160">
        <v>0</v>
      </c>
      <c r="E42" s="160">
        <v>2</v>
      </c>
      <c r="F42" s="160">
        <v>0</v>
      </c>
      <c r="G42" s="164">
        <v>0</v>
      </c>
      <c r="H42" s="160">
        <v>3</v>
      </c>
      <c r="I42" s="160">
        <v>2</v>
      </c>
      <c r="J42" s="160">
        <v>3</v>
      </c>
      <c r="K42" s="164">
        <v>1</v>
      </c>
      <c r="L42" s="160">
        <v>2</v>
      </c>
      <c r="M42" s="160">
        <v>3</v>
      </c>
      <c r="N42" s="160">
        <v>3</v>
      </c>
      <c r="O42" s="164">
        <v>2</v>
      </c>
      <c r="P42" s="160">
        <v>3</v>
      </c>
      <c r="Q42" s="160">
        <v>3</v>
      </c>
      <c r="R42" s="160">
        <v>2</v>
      </c>
      <c r="S42" s="160">
        <v>3</v>
      </c>
      <c r="T42" s="164">
        <v>1</v>
      </c>
      <c r="U42" s="146">
        <v>3</v>
      </c>
      <c r="V42" s="160">
        <v>1</v>
      </c>
      <c r="W42" s="160">
        <v>3</v>
      </c>
      <c r="X42" s="160">
        <v>0</v>
      </c>
      <c r="Y42" s="56"/>
      <c r="Z42" s="72">
        <v>1</v>
      </c>
      <c r="AA42" s="148">
        <v>2</v>
      </c>
      <c r="AB42" s="148">
        <v>1</v>
      </c>
      <c r="AC42" s="171">
        <v>3</v>
      </c>
      <c r="AD42" s="72">
        <v>2</v>
      </c>
      <c r="AE42" s="148">
        <v>1</v>
      </c>
      <c r="AF42" s="148">
        <v>1</v>
      </c>
      <c r="AG42" s="171">
        <v>0</v>
      </c>
      <c r="AH42" s="72">
        <v>3</v>
      </c>
      <c r="AI42" s="148">
        <v>2</v>
      </c>
      <c r="AJ42" s="148">
        <v>2</v>
      </c>
      <c r="AK42" s="171">
        <v>2</v>
      </c>
      <c r="AL42" s="72">
        <v>2</v>
      </c>
      <c r="AM42" s="148">
        <v>3</v>
      </c>
      <c r="AN42" s="148">
        <v>1</v>
      </c>
      <c r="AO42" s="148">
        <v>2</v>
      </c>
      <c r="AP42" s="171">
        <v>1</v>
      </c>
      <c r="AQ42" s="72">
        <v>0</v>
      </c>
      <c r="AR42" s="148">
        <v>2</v>
      </c>
      <c r="AS42" s="148">
        <v>2</v>
      </c>
      <c r="AT42" s="171">
        <v>0</v>
      </c>
      <c r="AU42" s="72">
        <v>3</v>
      </c>
      <c r="AV42" s="160">
        <v>3</v>
      </c>
      <c r="AW42" s="368"/>
      <c r="AX42" s="148"/>
      <c r="AY42" s="171"/>
      <c r="AZ42" s="388">
        <f t="shared" si="2"/>
        <v>39</v>
      </c>
      <c r="BA42" s="234">
        <f t="shared" si="3"/>
        <v>79</v>
      </c>
    </row>
    <row r="43" spans="1:53" ht="20.25">
      <c r="A43" s="361">
        <v>29</v>
      </c>
      <c r="B43" s="393" t="s">
        <v>45</v>
      </c>
      <c r="C43" s="154">
        <v>94</v>
      </c>
      <c r="D43" s="160">
        <v>0</v>
      </c>
      <c r="E43" s="160">
        <v>0</v>
      </c>
      <c r="F43" s="160">
        <v>2</v>
      </c>
      <c r="G43" s="164">
        <v>2</v>
      </c>
      <c r="H43" s="160">
        <v>3</v>
      </c>
      <c r="I43" s="160">
        <v>3</v>
      </c>
      <c r="J43" s="160">
        <v>3</v>
      </c>
      <c r="K43" s="164">
        <v>2</v>
      </c>
      <c r="L43" s="160">
        <v>3</v>
      </c>
      <c r="M43" s="160">
        <v>3</v>
      </c>
      <c r="N43" s="160">
        <v>3</v>
      </c>
      <c r="O43" s="164">
        <v>2</v>
      </c>
      <c r="P43" s="160">
        <v>2</v>
      </c>
      <c r="Q43" s="160">
        <v>3</v>
      </c>
      <c r="R43" s="160">
        <v>2</v>
      </c>
      <c r="S43" s="160">
        <v>3</v>
      </c>
      <c r="T43" s="164">
        <v>3</v>
      </c>
      <c r="U43" s="146">
        <v>3</v>
      </c>
      <c r="V43" s="160">
        <v>1</v>
      </c>
      <c r="W43" s="160">
        <v>0</v>
      </c>
      <c r="X43" s="160">
        <v>0</v>
      </c>
      <c r="Y43" s="56"/>
      <c r="Z43" s="72">
        <v>2</v>
      </c>
      <c r="AA43" s="148">
        <v>4</v>
      </c>
      <c r="AB43" s="148">
        <v>3</v>
      </c>
      <c r="AC43" s="171">
        <v>3</v>
      </c>
      <c r="AD43" s="72">
        <v>3</v>
      </c>
      <c r="AE43" s="148">
        <v>1</v>
      </c>
      <c r="AF43" s="148">
        <v>0</v>
      </c>
      <c r="AG43" s="171">
        <v>1</v>
      </c>
      <c r="AH43" s="72">
        <v>2</v>
      </c>
      <c r="AI43" s="148">
        <v>2</v>
      </c>
      <c r="AJ43" s="148">
        <v>2</v>
      </c>
      <c r="AK43" s="171">
        <v>2</v>
      </c>
      <c r="AL43" s="72">
        <v>1</v>
      </c>
      <c r="AM43" s="148">
        <v>2</v>
      </c>
      <c r="AN43" s="148">
        <v>1</v>
      </c>
      <c r="AO43" s="148">
        <v>1</v>
      </c>
      <c r="AP43" s="171">
        <v>0</v>
      </c>
      <c r="AQ43" s="72">
        <v>2</v>
      </c>
      <c r="AR43" s="148">
        <v>2</v>
      </c>
      <c r="AS43" s="148">
        <v>2</v>
      </c>
      <c r="AT43" s="171">
        <v>1</v>
      </c>
      <c r="AU43" s="72">
        <v>0</v>
      </c>
      <c r="AV43" s="160">
        <v>2</v>
      </c>
      <c r="AW43" s="368"/>
      <c r="AX43" s="148"/>
      <c r="AY43" s="171"/>
      <c r="AZ43" s="388">
        <f t="shared" si="2"/>
        <v>39</v>
      </c>
      <c r="BA43" s="234">
        <f t="shared" si="3"/>
        <v>82</v>
      </c>
    </row>
    <row r="44" spans="1:53" ht="20.25">
      <c r="A44" s="361">
        <v>23</v>
      </c>
      <c r="B44" s="391" t="s">
        <v>49</v>
      </c>
      <c r="C44" s="218">
        <v>90</v>
      </c>
      <c r="D44" s="160">
        <v>4</v>
      </c>
      <c r="E44" s="160">
        <v>2</v>
      </c>
      <c r="F44" s="160">
        <v>1</v>
      </c>
      <c r="G44" s="164">
        <v>1</v>
      </c>
      <c r="H44" s="160">
        <v>3</v>
      </c>
      <c r="I44" s="160">
        <v>2</v>
      </c>
      <c r="J44" s="160">
        <v>3</v>
      </c>
      <c r="K44" s="164">
        <v>2</v>
      </c>
      <c r="L44" s="160">
        <v>3</v>
      </c>
      <c r="M44" s="160">
        <v>3</v>
      </c>
      <c r="N44" s="160">
        <v>2</v>
      </c>
      <c r="O44" s="164">
        <v>0</v>
      </c>
      <c r="P44" s="160">
        <v>3</v>
      </c>
      <c r="Q44" s="160">
        <v>3</v>
      </c>
      <c r="R44" s="160">
        <v>2</v>
      </c>
      <c r="S44" s="160">
        <v>3</v>
      </c>
      <c r="T44" s="164">
        <v>3</v>
      </c>
      <c r="U44" s="146">
        <v>1</v>
      </c>
      <c r="V44" s="160">
        <v>1</v>
      </c>
      <c r="W44" s="160">
        <v>2</v>
      </c>
      <c r="X44" s="160">
        <v>1</v>
      </c>
      <c r="Y44" s="56"/>
      <c r="Z44" s="72">
        <v>0</v>
      </c>
      <c r="AA44" s="148">
        <v>3</v>
      </c>
      <c r="AB44" s="148">
        <v>1</v>
      </c>
      <c r="AC44" s="171">
        <v>3</v>
      </c>
      <c r="AD44" s="72">
        <v>2</v>
      </c>
      <c r="AE44" s="148">
        <v>1</v>
      </c>
      <c r="AF44" s="148">
        <v>0</v>
      </c>
      <c r="AG44" s="171">
        <v>2</v>
      </c>
      <c r="AH44" s="72">
        <v>3</v>
      </c>
      <c r="AI44" s="148">
        <v>2</v>
      </c>
      <c r="AJ44" s="148">
        <v>2</v>
      </c>
      <c r="AK44" s="171">
        <v>1</v>
      </c>
      <c r="AL44" s="72">
        <v>1</v>
      </c>
      <c r="AM44" s="148">
        <v>1</v>
      </c>
      <c r="AN44" s="148">
        <v>3</v>
      </c>
      <c r="AO44" s="148">
        <v>2</v>
      </c>
      <c r="AP44" s="171">
        <v>0</v>
      </c>
      <c r="AQ44" s="72">
        <v>2</v>
      </c>
      <c r="AR44" s="148">
        <v>3</v>
      </c>
      <c r="AS44" s="148">
        <v>1</v>
      </c>
      <c r="AT44" s="171">
        <v>1</v>
      </c>
      <c r="AU44" s="72">
        <v>2</v>
      </c>
      <c r="AV44" s="160">
        <v>1</v>
      </c>
      <c r="AW44" s="368"/>
      <c r="AX44" s="148"/>
      <c r="AY44" s="171"/>
      <c r="AZ44" s="388">
        <f t="shared" si="2"/>
        <v>37</v>
      </c>
      <c r="BA44" s="234">
        <f t="shared" si="3"/>
        <v>82</v>
      </c>
    </row>
    <row r="45" spans="1:53" ht="20.25">
      <c r="A45" s="361">
        <v>88</v>
      </c>
      <c r="B45" s="362" t="s">
        <v>198</v>
      </c>
      <c r="C45" s="154">
        <v>96</v>
      </c>
      <c r="D45" s="160"/>
      <c r="E45" s="160"/>
      <c r="F45" s="160"/>
      <c r="G45" s="164"/>
      <c r="H45" s="160"/>
      <c r="I45" s="160"/>
      <c r="J45" s="160"/>
      <c r="K45" s="164"/>
      <c r="L45" s="160"/>
      <c r="M45" s="160"/>
      <c r="N45" s="160"/>
      <c r="O45" s="164"/>
      <c r="P45" s="160"/>
      <c r="Q45" s="160"/>
      <c r="R45" s="160"/>
      <c r="S45" s="160"/>
      <c r="T45" s="164"/>
      <c r="U45" s="146"/>
      <c r="V45" s="160"/>
      <c r="W45" s="160"/>
      <c r="X45" s="160"/>
      <c r="Y45" s="56"/>
      <c r="Z45" s="297"/>
      <c r="AA45" s="138"/>
      <c r="AB45" s="138"/>
      <c r="AC45" s="298"/>
      <c r="AD45" s="297"/>
      <c r="AE45" s="138"/>
      <c r="AF45" s="148">
        <v>2</v>
      </c>
      <c r="AG45" s="171">
        <v>1</v>
      </c>
      <c r="AH45" s="72">
        <v>0</v>
      </c>
      <c r="AI45" s="148">
        <v>1</v>
      </c>
      <c r="AJ45" s="148">
        <v>2</v>
      </c>
      <c r="AK45" s="171">
        <v>4</v>
      </c>
      <c r="AL45" s="72">
        <v>3</v>
      </c>
      <c r="AM45" s="148">
        <v>2</v>
      </c>
      <c r="AN45" s="148">
        <v>3</v>
      </c>
      <c r="AO45" s="148">
        <v>2</v>
      </c>
      <c r="AP45" s="171">
        <v>2</v>
      </c>
      <c r="AQ45" s="72">
        <v>0</v>
      </c>
      <c r="AR45" s="148">
        <v>4</v>
      </c>
      <c r="AS45" s="148">
        <v>3</v>
      </c>
      <c r="AT45" s="171">
        <v>1</v>
      </c>
      <c r="AU45" s="72">
        <v>3</v>
      </c>
      <c r="AV45" s="160">
        <v>4</v>
      </c>
      <c r="AW45" s="368"/>
      <c r="AX45" s="148"/>
      <c r="AY45" s="171"/>
      <c r="AZ45" s="388">
        <f t="shared" si="2"/>
        <v>37</v>
      </c>
      <c r="BA45" s="234">
        <f t="shared" si="3"/>
        <v>37</v>
      </c>
    </row>
    <row r="46" spans="1:53" ht="20.25">
      <c r="A46" s="361">
        <v>26</v>
      </c>
      <c r="B46" s="393" t="s">
        <v>176</v>
      </c>
      <c r="C46" s="154">
        <v>92</v>
      </c>
      <c r="D46" s="181"/>
      <c r="E46" s="181"/>
      <c r="F46" s="181"/>
      <c r="G46" s="281"/>
      <c r="H46" s="181"/>
      <c r="I46" s="181"/>
      <c r="J46" s="160">
        <v>3</v>
      </c>
      <c r="K46" s="164">
        <v>1</v>
      </c>
      <c r="L46" s="160">
        <v>3</v>
      </c>
      <c r="M46" s="160">
        <v>3</v>
      </c>
      <c r="N46" s="160">
        <v>2</v>
      </c>
      <c r="O46" s="164">
        <v>2</v>
      </c>
      <c r="P46" s="160">
        <v>2</v>
      </c>
      <c r="Q46" s="160">
        <v>3</v>
      </c>
      <c r="R46" s="160">
        <v>2</v>
      </c>
      <c r="S46" s="160">
        <v>2</v>
      </c>
      <c r="T46" s="164">
        <v>3</v>
      </c>
      <c r="U46" s="146">
        <v>3</v>
      </c>
      <c r="V46" s="160">
        <v>1</v>
      </c>
      <c r="W46" s="160">
        <v>1</v>
      </c>
      <c r="X46" s="160">
        <v>1</v>
      </c>
      <c r="Y46" s="56"/>
      <c r="Z46" s="72">
        <v>2</v>
      </c>
      <c r="AA46" s="148">
        <v>3</v>
      </c>
      <c r="AB46" s="148">
        <v>1</v>
      </c>
      <c r="AC46" s="171">
        <v>2</v>
      </c>
      <c r="AD46" s="72">
        <v>0</v>
      </c>
      <c r="AE46" s="148">
        <v>2</v>
      </c>
      <c r="AF46" s="148">
        <v>2</v>
      </c>
      <c r="AG46" s="171">
        <v>1</v>
      </c>
      <c r="AH46" s="72">
        <v>3</v>
      </c>
      <c r="AI46" s="148">
        <v>0</v>
      </c>
      <c r="AJ46" s="148">
        <v>0</v>
      </c>
      <c r="AK46" s="171">
        <v>2</v>
      </c>
      <c r="AL46" s="72">
        <v>0</v>
      </c>
      <c r="AM46" s="148">
        <v>3</v>
      </c>
      <c r="AN46" s="148">
        <v>2</v>
      </c>
      <c r="AO46" s="148">
        <v>2</v>
      </c>
      <c r="AP46" s="171">
        <v>1</v>
      </c>
      <c r="AQ46" s="72">
        <v>2</v>
      </c>
      <c r="AR46" s="148">
        <v>2</v>
      </c>
      <c r="AS46" s="148">
        <v>0</v>
      </c>
      <c r="AT46" s="171">
        <v>1</v>
      </c>
      <c r="AU46" s="72">
        <v>3</v>
      </c>
      <c r="AV46" s="160">
        <v>2</v>
      </c>
      <c r="AW46" s="368"/>
      <c r="AX46" s="148"/>
      <c r="AY46" s="171"/>
      <c r="AZ46" s="388">
        <f t="shared" si="2"/>
        <v>36</v>
      </c>
      <c r="BA46" s="234">
        <f t="shared" si="3"/>
        <v>68</v>
      </c>
    </row>
    <row r="47" spans="1:53" ht="20.25">
      <c r="A47" s="372">
        <v>24</v>
      </c>
      <c r="B47" s="543" t="s">
        <v>1</v>
      </c>
      <c r="C47" s="549">
        <v>90</v>
      </c>
      <c r="D47" s="158">
        <v>0</v>
      </c>
      <c r="E47" s="158">
        <v>6</v>
      </c>
      <c r="F47" s="158">
        <v>2</v>
      </c>
      <c r="G47" s="163">
        <v>2</v>
      </c>
      <c r="H47" s="158">
        <v>2</v>
      </c>
      <c r="I47" s="158">
        <v>3</v>
      </c>
      <c r="J47" s="158">
        <v>1</v>
      </c>
      <c r="K47" s="163">
        <v>1</v>
      </c>
      <c r="L47" s="158">
        <v>3</v>
      </c>
      <c r="M47" s="158">
        <v>4</v>
      </c>
      <c r="N47" s="158">
        <v>2</v>
      </c>
      <c r="O47" s="163">
        <v>2</v>
      </c>
      <c r="P47" s="158">
        <v>3</v>
      </c>
      <c r="Q47" s="158">
        <v>2</v>
      </c>
      <c r="R47" s="158">
        <v>2</v>
      </c>
      <c r="S47" s="158">
        <v>2</v>
      </c>
      <c r="T47" s="163">
        <v>2</v>
      </c>
      <c r="U47" s="157">
        <v>1</v>
      </c>
      <c r="V47" s="158">
        <v>3</v>
      </c>
      <c r="W47" s="158">
        <v>2</v>
      </c>
      <c r="X47" s="158">
        <v>0</v>
      </c>
      <c r="Y47" s="159"/>
      <c r="Z47" s="72">
        <v>2</v>
      </c>
      <c r="AA47" s="148">
        <v>2</v>
      </c>
      <c r="AB47" s="148">
        <v>0</v>
      </c>
      <c r="AC47" s="171">
        <v>1</v>
      </c>
      <c r="AD47" s="72">
        <v>1</v>
      </c>
      <c r="AE47" s="148">
        <v>2</v>
      </c>
      <c r="AF47" s="148">
        <v>2</v>
      </c>
      <c r="AG47" s="171">
        <v>0</v>
      </c>
      <c r="AH47" s="72">
        <v>3</v>
      </c>
      <c r="AI47" s="148">
        <v>2</v>
      </c>
      <c r="AJ47" s="148">
        <v>4</v>
      </c>
      <c r="AK47" s="171">
        <v>1</v>
      </c>
      <c r="AL47" s="72">
        <v>3</v>
      </c>
      <c r="AM47" s="148">
        <v>3</v>
      </c>
      <c r="AN47" s="148">
        <v>2</v>
      </c>
      <c r="AO47" s="148">
        <v>3</v>
      </c>
      <c r="AP47" s="171">
        <v>1</v>
      </c>
      <c r="AQ47" s="72">
        <v>1</v>
      </c>
      <c r="AR47" s="148">
        <v>1</v>
      </c>
      <c r="AS47" s="148">
        <v>0</v>
      </c>
      <c r="AT47" s="171">
        <v>1</v>
      </c>
      <c r="AU47" s="72">
        <v>0</v>
      </c>
      <c r="AV47" s="160">
        <v>0</v>
      </c>
      <c r="AW47" s="368"/>
      <c r="AX47" s="148"/>
      <c r="AY47" s="171"/>
      <c r="AZ47" s="388">
        <f t="shared" si="2"/>
        <v>35</v>
      </c>
      <c r="BA47" s="234">
        <f t="shared" si="3"/>
        <v>80</v>
      </c>
    </row>
    <row r="48" spans="1:53" ht="20.25">
      <c r="A48" s="372">
        <v>87</v>
      </c>
      <c r="B48" s="543" t="s">
        <v>2</v>
      </c>
      <c r="C48" s="342">
        <v>87</v>
      </c>
      <c r="D48" s="158">
        <v>0</v>
      </c>
      <c r="E48" s="158">
        <v>2</v>
      </c>
      <c r="F48" s="158">
        <v>1</v>
      </c>
      <c r="G48" s="163">
        <v>0</v>
      </c>
      <c r="H48" s="158">
        <v>2</v>
      </c>
      <c r="I48" s="158">
        <v>1</v>
      </c>
      <c r="J48" s="158">
        <v>3</v>
      </c>
      <c r="K48" s="163">
        <v>1</v>
      </c>
      <c r="L48" s="158">
        <v>2</v>
      </c>
      <c r="M48" s="158">
        <v>2</v>
      </c>
      <c r="N48" s="158">
        <v>1</v>
      </c>
      <c r="O48" s="163">
        <v>1</v>
      </c>
      <c r="P48" s="158">
        <v>1</v>
      </c>
      <c r="Q48" s="158">
        <v>2</v>
      </c>
      <c r="R48" s="158">
        <v>1</v>
      </c>
      <c r="S48" s="158">
        <v>2</v>
      </c>
      <c r="T48" s="163">
        <v>2</v>
      </c>
      <c r="U48" s="157">
        <v>1</v>
      </c>
      <c r="V48" s="158">
        <v>1</v>
      </c>
      <c r="W48" s="158">
        <v>1</v>
      </c>
      <c r="X48" s="158">
        <v>0</v>
      </c>
      <c r="Y48" s="159"/>
      <c r="Z48" s="72">
        <v>2</v>
      </c>
      <c r="AA48" s="148">
        <v>1</v>
      </c>
      <c r="AB48" s="148">
        <v>0</v>
      </c>
      <c r="AC48" s="171">
        <v>1</v>
      </c>
      <c r="AD48" s="72">
        <v>1</v>
      </c>
      <c r="AE48" s="148">
        <v>0</v>
      </c>
      <c r="AF48" s="148">
        <v>1</v>
      </c>
      <c r="AG48" s="171">
        <v>0</v>
      </c>
      <c r="AH48" s="72">
        <v>2</v>
      </c>
      <c r="AI48" s="148">
        <v>2</v>
      </c>
      <c r="AJ48" s="148">
        <v>3</v>
      </c>
      <c r="AK48" s="171">
        <v>1</v>
      </c>
      <c r="AL48" s="72">
        <v>2</v>
      </c>
      <c r="AM48" s="148">
        <v>2</v>
      </c>
      <c r="AN48" s="148">
        <v>2</v>
      </c>
      <c r="AO48" s="148">
        <v>2</v>
      </c>
      <c r="AP48" s="171">
        <v>1</v>
      </c>
      <c r="AQ48" s="72">
        <v>2</v>
      </c>
      <c r="AR48" s="148">
        <v>2</v>
      </c>
      <c r="AS48" s="148">
        <v>1</v>
      </c>
      <c r="AT48" s="171">
        <v>1</v>
      </c>
      <c r="AU48" s="72">
        <v>2</v>
      </c>
      <c r="AV48" s="160">
        <v>3</v>
      </c>
      <c r="AW48" s="368"/>
      <c r="AX48" s="148"/>
      <c r="AY48" s="171"/>
      <c r="AZ48" s="388">
        <f t="shared" si="2"/>
        <v>34</v>
      </c>
      <c r="BA48" s="234">
        <f t="shared" si="3"/>
        <v>61</v>
      </c>
    </row>
    <row r="49" spans="1:53" ht="21" thickBot="1">
      <c r="A49" s="369">
        <v>44</v>
      </c>
      <c r="B49" s="392" t="s">
        <v>5</v>
      </c>
      <c r="C49" s="550">
        <v>91</v>
      </c>
      <c r="D49" s="161">
        <v>4</v>
      </c>
      <c r="E49" s="161">
        <v>3</v>
      </c>
      <c r="F49" s="161">
        <v>2</v>
      </c>
      <c r="G49" s="162">
        <v>3</v>
      </c>
      <c r="H49" s="161">
        <v>3</v>
      </c>
      <c r="I49" s="161">
        <v>3</v>
      </c>
      <c r="J49" s="161">
        <v>2</v>
      </c>
      <c r="K49" s="162">
        <v>2</v>
      </c>
      <c r="L49" s="161">
        <v>2</v>
      </c>
      <c r="M49" s="161">
        <v>2</v>
      </c>
      <c r="N49" s="161">
        <v>2</v>
      </c>
      <c r="O49" s="162">
        <v>2</v>
      </c>
      <c r="P49" s="161">
        <v>2</v>
      </c>
      <c r="Q49" s="161">
        <v>2</v>
      </c>
      <c r="R49" s="161">
        <v>1</v>
      </c>
      <c r="S49" s="161">
        <v>2</v>
      </c>
      <c r="T49" s="162">
        <v>2</v>
      </c>
      <c r="U49" s="149">
        <v>1</v>
      </c>
      <c r="V49" s="161">
        <v>2</v>
      </c>
      <c r="W49" s="161">
        <v>2</v>
      </c>
      <c r="X49" s="161">
        <v>0</v>
      </c>
      <c r="Y49" s="395"/>
      <c r="Z49" s="172">
        <v>2</v>
      </c>
      <c r="AA49" s="370">
        <v>1</v>
      </c>
      <c r="AB49" s="370">
        <v>1</v>
      </c>
      <c r="AC49" s="73">
        <v>2</v>
      </c>
      <c r="AD49" s="172">
        <v>1</v>
      </c>
      <c r="AE49" s="370">
        <v>2</v>
      </c>
      <c r="AF49" s="370">
        <v>2</v>
      </c>
      <c r="AG49" s="73">
        <v>2</v>
      </c>
      <c r="AH49" s="172">
        <v>1</v>
      </c>
      <c r="AI49" s="370">
        <v>2</v>
      </c>
      <c r="AJ49" s="370">
        <v>1</v>
      </c>
      <c r="AK49" s="73">
        <v>1</v>
      </c>
      <c r="AL49" s="172">
        <v>2</v>
      </c>
      <c r="AM49" s="370">
        <v>2</v>
      </c>
      <c r="AN49" s="370">
        <v>2</v>
      </c>
      <c r="AO49" s="370">
        <v>2</v>
      </c>
      <c r="AP49" s="73">
        <v>1</v>
      </c>
      <c r="AQ49" s="172">
        <v>0</v>
      </c>
      <c r="AR49" s="370">
        <v>2</v>
      </c>
      <c r="AS49" s="370">
        <v>2</v>
      </c>
      <c r="AT49" s="73">
        <v>0</v>
      </c>
      <c r="AU49" s="172">
        <v>1</v>
      </c>
      <c r="AV49" s="161">
        <v>2</v>
      </c>
      <c r="AW49" s="371"/>
      <c r="AX49" s="370"/>
      <c r="AY49" s="73"/>
      <c r="AZ49" s="419">
        <f t="shared" si="2"/>
        <v>34</v>
      </c>
      <c r="BA49" s="235">
        <f t="shared" si="3"/>
        <v>78</v>
      </c>
    </row>
    <row r="50" spans="1:53" ht="20.25">
      <c r="A50" s="372">
        <v>93</v>
      </c>
      <c r="B50" s="373" t="s">
        <v>63</v>
      </c>
      <c r="C50" s="342">
        <v>95</v>
      </c>
      <c r="D50" s="158">
        <v>0</v>
      </c>
      <c r="E50" s="158">
        <v>0</v>
      </c>
      <c r="F50" s="158">
        <v>0</v>
      </c>
      <c r="G50" s="163">
        <v>2</v>
      </c>
      <c r="H50" s="158">
        <v>0</v>
      </c>
      <c r="I50" s="158">
        <v>0</v>
      </c>
      <c r="J50" s="158">
        <v>1</v>
      </c>
      <c r="K50" s="163">
        <v>3</v>
      </c>
      <c r="L50" s="158">
        <v>0</v>
      </c>
      <c r="M50" s="158">
        <v>3</v>
      </c>
      <c r="N50" s="158">
        <v>2</v>
      </c>
      <c r="O50" s="163">
        <v>0</v>
      </c>
      <c r="P50" s="158">
        <v>0</v>
      </c>
      <c r="Q50" s="158">
        <v>0</v>
      </c>
      <c r="R50" s="158">
        <v>0</v>
      </c>
      <c r="S50" s="158">
        <v>1</v>
      </c>
      <c r="T50" s="163">
        <v>1</v>
      </c>
      <c r="U50" s="157">
        <v>0</v>
      </c>
      <c r="V50" s="158">
        <v>0</v>
      </c>
      <c r="W50" s="158">
        <v>2</v>
      </c>
      <c r="X50" s="158">
        <v>0</v>
      </c>
      <c r="Y50" s="159"/>
      <c r="Z50" s="330">
        <v>4</v>
      </c>
      <c r="AA50" s="365">
        <v>2</v>
      </c>
      <c r="AB50" s="365">
        <v>2</v>
      </c>
      <c r="AC50" s="366">
        <v>0</v>
      </c>
      <c r="AD50" s="330">
        <v>1</v>
      </c>
      <c r="AE50" s="365">
        <v>1</v>
      </c>
      <c r="AF50" s="365">
        <v>3</v>
      </c>
      <c r="AG50" s="366">
        <v>1</v>
      </c>
      <c r="AH50" s="330">
        <v>0</v>
      </c>
      <c r="AI50" s="365">
        <v>1</v>
      </c>
      <c r="AJ50" s="365">
        <v>1</v>
      </c>
      <c r="AK50" s="366">
        <v>2</v>
      </c>
      <c r="AL50" s="330">
        <v>3</v>
      </c>
      <c r="AM50" s="365">
        <v>2</v>
      </c>
      <c r="AN50" s="365">
        <v>2</v>
      </c>
      <c r="AO50" s="365">
        <v>2</v>
      </c>
      <c r="AP50" s="366">
        <v>1</v>
      </c>
      <c r="AQ50" s="330">
        <v>1</v>
      </c>
      <c r="AR50" s="365">
        <v>1</v>
      </c>
      <c r="AS50" s="365">
        <v>1</v>
      </c>
      <c r="AT50" s="366">
        <v>0</v>
      </c>
      <c r="AU50" s="330">
        <v>1</v>
      </c>
      <c r="AV50" s="158">
        <v>1</v>
      </c>
      <c r="AW50" s="367"/>
      <c r="AX50" s="365"/>
      <c r="AY50" s="366"/>
      <c r="AZ50" s="341">
        <f t="shared" si="2"/>
        <v>33</v>
      </c>
      <c r="BA50" s="553">
        <f t="shared" si="3"/>
        <v>48</v>
      </c>
    </row>
    <row r="51" spans="1:53" ht="20.25">
      <c r="A51" s="374"/>
      <c r="B51" s="375" t="s">
        <v>193</v>
      </c>
      <c r="C51" s="154">
        <v>98</v>
      </c>
      <c r="D51" s="160"/>
      <c r="E51" s="160"/>
      <c r="F51" s="160"/>
      <c r="G51" s="164"/>
      <c r="H51" s="160"/>
      <c r="I51" s="160"/>
      <c r="J51" s="160"/>
      <c r="K51" s="164"/>
      <c r="L51" s="160"/>
      <c r="M51" s="160"/>
      <c r="N51" s="160"/>
      <c r="O51" s="164"/>
      <c r="P51" s="160"/>
      <c r="Q51" s="160"/>
      <c r="R51" s="160"/>
      <c r="S51" s="160"/>
      <c r="T51" s="164"/>
      <c r="U51" s="146"/>
      <c r="V51" s="160"/>
      <c r="W51" s="160"/>
      <c r="X51" s="160"/>
      <c r="Y51" s="56"/>
      <c r="Z51" s="72">
        <v>2</v>
      </c>
      <c r="AA51" s="148">
        <v>1</v>
      </c>
      <c r="AB51" s="148">
        <v>2</v>
      </c>
      <c r="AC51" s="171">
        <v>2</v>
      </c>
      <c r="AD51" s="72">
        <v>2</v>
      </c>
      <c r="AE51" s="148">
        <v>2</v>
      </c>
      <c r="AF51" s="148">
        <v>1</v>
      </c>
      <c r="AG51" s="171">
        <v>1</v>
      </c>
      <c r="AH51" s="72">
        <v>0</v>
      </c>
      <c r="AI51" s="148">
        <v>2</v>
      </c>
      <c r="AJ51" s="148">
        <v>2</v>
      </c>
      <c r="AK51" s="171">
        <v>2</v>
      </c>
      <c r="AL51" s="72">
        <v>2</v>
      </c>
      <c r="AM51" s="148">
        <v>1</v>
      </c>
      <c r="AN51" s="148">
        <v>0</v>
      </c>
      <c r="AO51" s="148">
        <v>2</v>
      </c>
      <c r="AP51" s="171">
        <v>2</v>
      </c>
      <c r="AQ51" s="72">
        <v>1</v>
      </c>
      <c r="AR51" s="148">
        <v>2</v>
      </c>
      <c r="AS51" s="148">
        <v>1</v>
      </c>
      <c r="AT51" s="171">
        <v>1</v>
      </c>
      <c r="AU51" s="72">
        <v>0</v>
      </c>
      <c r="AV51" s="160">
        <v>2</v>
      </c>
      <c r="AW51" s="368"/>
      <c r="AX51" s="148"/>
      <c r="AY51" s="171"/>
      <c r="AZ51" s="388">
        <f t="shared" si="2"/>
        <v>33</v>
      </c>
      <c r="BA51" s="234">
        <f t="shared" si="3"/>
        <v>33</v>
      </c>
    </row>
    <row r="52" spans="1:53" ht="20.25">
      <c r="A52" s="374">
        <v>28</v>
      </c>
      <c r="B52" s="375" t="s">
        <v>197</v>
      </c>
      <c r="C52" s="154">
        <v>97</v>
      </c>
      <c r="D52" s="160"/>
      <c r="E52" s="160"/>
      <c r="F52" s="160"/>
      <c r="G52" s="164"/>
      <c r="H52" s="160"/>
      <c r="I52" s="160"/>
      <c r="J52" s="160"/>
      <c r="K52" s="164"/>
      <c r="L52" s="160"/>
      <c r="M52" s="160"/>
      <c r="N52" s="160"/>
      <c r="O52" s="164"/>
      <c r="P52" s="160"/>
      <c r="Q52" s="160"/>
      <c r="R52" s="160"/>
      <c r="S52" s="160"/>
      <c r="T52" s="164"/>
      <c r="U52" s="146"/>
      <c r="V52" s="160"/>
      <c r="W52" s="160"/>
      <c r="X52" s="160"/>
      <c r="Y52" s="56"/>
      <c r="Z52" s="297"/>
      <c r="AA52" s="138"/>
      <c r="AB52" s="138"/>
      <c r="AC52" s="298"/>
      <c r="AD52" s="297"/>
      <c r="AE52" s="138"/>
      <c r="AF52" s="148">
        <v>3</v>
      </c>
      <c r="AG52" s="171">
        <v>2</v>
      </c>
      <c r="AH52" s="72">
        <v>0</v>
      </c>
      <c r="AI52" s="148">
        <v>0</v>
      </c>
      <c r="AJ52" s="148">
        <v>3</v>
      </c>
      <c r="AK52" s="171">
        <v>4</v>
      </c>
      <c r="AL52" s="72">
        <v>4</v>
      </c>
      <c r="AM52" s="148">
        <v>1</v>
      </c>
      <c r="AN52" s="148">
        <v>2</v>
      </c>
      <c r="AO52" s="148">
        <v>2</v>
      </c>
      <c r="AP52" s="171">
        <v>2</v>
      </c>
      <c r="AQ52" s="72">
        <v>2</v>
      </c>
      <c r="AR52" s="148">
        <v>2</v>
      </c>
      <c r="AS52" s="148">
        <v>2</v>
      </c>
      <c r="AT52" s="171">
        <v>0</v>
      </c>
      <c r="AU52" s="72">
        <v>0</v>
      </c>
      <c r="AV52" s="160">
        <v>3</v>
      </c>
      <c r="AW52" s="368"/>
      <c r="AX52" s="148"/>
      <c r="AY52" s="171"/>
      <c r="AZ52" s="388">
        <f t="shared" si="2"/>
        <v>32</v>
      </c>
      <c r="BA52" s="234">
        <f t="shared" si="3"/>
        <v>32</v>
      </c>
    </row>
    <row r="53" spans="1:53" ht="20.25">
      <c r="A53" s="361">
        <v>31</v>
      </c>
      <c r="B53" s="391" t="s">
        <v>19</v>
      </c>
      <c r="C53" s="154">
        <v>93</v>
      </c>
      <c r="D53" s="160">
        <v>0</v>
      </c>
      <c r="E53" s="160">
        <v>3</v>
      </c>
      <c r="F53" s="160">
        <v>1</v>
      </c>
      <c r="G53" s="164">
        <v>2</v>
      </c>
      <c r="H53" s="160">
        <v>3</v>
      </c>
      <c r="I53" s="160">
        <v>2</v>
      </c>
      <c r="J53" s="160">
        <v>3</v>
      </c>
      <c r="K53" s="164">
        <v>0</v>
      </c>
      <c r="L53" s="160">
        <v>3</v>
      </c>
      <c r="M53" s="160">
        <v>3</v>
      </c>
      <c r="N53" s="160">
        <v>2</v>
      </c>
      <c r="O53" s="164">
        <v>2</v>
      </c>
      <c r="P53" s="160">
        <v>3</v>
      </c>
      <c r="Q53" s="160">
        <v>3</v>
      </c>
      <c r="R53" s="160">
        <v>2</v>
      </c>
      <c r="S53" s="160">
        <v>3</v>
      </c>
      <c r="T53" s="164">
        <v>3</v>
      </c>
      <c r="U53" s="146">
        <v>2</v>
      </c>
      <c r="V53" s="160">
        <v>3</v>
      </c>
      <c r="W53" s="160">
        <v>2</v>
      </c>
      <c r="X53" s="160">
        <v>1</v>
      </c>
      <c r="Y53" s="56"/>
      <c r="Z53" s="72">
        <v>2</v>
      </c>
      <c r="AA53" s="148">
        <v>0</v>
      </c>
      <c r="AB53" s="148">
        <v>3</v>
      </c>
      <c r="AC53" s="171">
        <v>3</v>
      </c>
      <c r="AD53" s="72">
        <v>2</v>
      </c>
      <c r="AE53" s="148">
        <v>1</v>
      </c>
      <c r="AF53" s="148">
        <v>0</v>
      </c>
      <c r="AG53" s="171">
        <v>1</v>
      </c>
      <c r="AH53" s="72">
        <v>3</v>
      </c>
      <c r="AI53" s="148">
        <v>1</v>
      </c>
      <c r="AJ53" s="148">
        <v>2</v>
      </c>
      <c r="AK53" s="171">
        <v>2</v>
      </c>
      <c r="AL53" s="72">
        <v>2</v>
      </c>
      <c r="AM53" s="148">
        <v>0</v>
      </c>
      <c r="AN53" s="148">
        <v>2</v>
      </c>
      <c r="AO53" s="148">
        <v>2</v>
      </c>
      <c r="AP53" s="171">
        <v>0</v>
      </c>
      <c r="AQ53" s="72">
        <v>0</v>
      </c>
      <c r="AR53" s="148">
        <v>3</v>
      </c>
      <c r="AS53" s="148">
        <v>0</v>
      </c>
      <c r="AT53" s="171">
        <v>0</v>
      </c>
      <c r="AU53" s="72">
        <v>1</v>
      </c>
      <c r="AV53" s="160">
        <v>0</v>
      </c>
      <c r="AW53" s="368"/>
      <c r="AX53" s="148"/>
      <c r="AY53" s="171"/>
      <c r="AZ53" s="388">
        <f t="shared" si="2"/>
        <v>30</v>
      </c>
      <c r="BA53" s="234">
        <f t="shared" si="3"/>
        <v>76</v>
      </c>
    </row>
    <row r="54" spans="1:53" ht="20.25">
      <c r="A54" s="361">
        <v>40</v>
      </c>
      <c r="B54" s="362" t="s">
        <v>15</v>
      </c>
      <c r="C54" s="154">
        <v>97</v>
      </c>
      <c r="D54" s="160">
        <v>0</v>
      </c>
      <c r="E54" s="160">
        <v>0</v>
      </c>
      <c r="F54" s="160">
        <v>0</v>
      </c>
      <c r="G54" s="164">
        <v>0</v>
      </c>
      <c r="H54" s="160">
        <v>0</v>
      </c>
      <c r="I54" s="160">
        <v>0</v>
      </c>
      <c r="J54" s="160">
        <v>3</v>
      </c>
      <c r="K54" s="164">
        <v>1</v>
      </c>
      <c r="L54" s="160">
        <v>2</v>
      </c>
      <c r="M54" s="160">
        <v>3</v>
      </c>
      <c r="N54" s="160">
        <v>1</v>
      </c>
      <c r="O54" s="164">
        <v>1</v>
      </c>
      <c r="P54" s="160">
        <v>3</v>
      </c>
      <c r="Q54" s="160">
        <v>2</v>
      </c>
      <c r="R54" s="160">
        <v>3</v>
      </c>
      <c r="S54" s="160">
        <v>3</v>
      </c>
      <c r="T54" s="164">
        <v>3</v>
      </c>
      <c r="U54" s="146">
        <v>2</v>
      </c>
      <c r="V54" s="160">
        <v>0</v>
      </c>
      <c r="W54" s="160">
        <v>1</v>
      </c>
      <c r="X54" s="160">
        <v>0</v>
      </c>
      <c r="Y54" s="56"/>
      <c r="Z54" s="72">
        <v>0</v>
      </c>
      <c r="AA54" s="148">
        <v>1</v>
      </c>
      <c r="AB54" s="148">
        <v>1</v>
      </c>
      <c r="AC54" s="171">
        <v>1</v>
      </c>
      <c r="AD54" s="72">
        <v>1</v>
      </c>
      <c r="AE54" s="148">
        <v>2</v>
      </c>
      <c r="AF54" s="148">
        <v>2</v>
      </c>
      <c r="AG54" s="171">
        <v>2</v>
      </c>
      <c r="AH54" s="72">
        <v>0</v>
      </c>
      <c r="AI54" s="148">
        <v>1</v>
      </c>
      <c r="AJ54" s="148">
        <v>3</v>
      </c>
      <c r="AK54" s="171">
        <v>2</v>
      </c>
      <c r="AL54" s="72">
        <v>2</v>
      </c>
      <c r="AM54" s="148">
        <v>1</v>
      </c>
      <c r="AN54" s="148">
        <v>2</v>
      </c>
      <c r="AO54" s="148">
        <v>2</v>
      </c>
      <c r="AP54" s="171">
        <v>1</v>
      </c>
      <c r="AQ54" s="72">
        <v>0</v>
      </c>
      <c r="AR54" s="148">
        <v>0</v>
      </c>
      <c r="AS54" s="148">
        <v>2</v>
      </c>
      <c r="AT54" s="171">
        <v>1</v>
      </c>
      <c r="AU54" s="72">
        <v>2</v>
      </c>
      <c r="AV54" s="160">
        <v>1</v>
      </c>
      <c r="AW54" s="368"/>
      <c r="AX54" s="148"/>
      <c r="AY54" s="171"/>
      <c r="AZ54" s="388">
        <f t="shared" si="2"/>
        <v>30</v>
      </c>
      <c r="BA54" s="234">
        <f t="shared" si="3"/>
        <v>58</v>
      </c>
    </row>
    <row r="55" spans="1:53" ht="20.25">
      <c r="A55" s="361">
        <v>22</v>
      </c>
      <c r="B55" s="362" t="s">
        <v>51</v>
      </c>
      <c r="C55" s="154">
        <v>95</v>
      </c>
      <c r="D55" s="160">
        <v>0</v>
      </c>
      <c r="E55" s="160">
        <v>0</v>
      </c>
      <c r="F55" s="160">
        <v>0</v>
      </c>
      <c r="G55" s="164">
        <v>1</v>
      </c>
      <c r="H55" s="160">
        <v>3</v>
      </c>
      <c r="I55" s="160">
        <v>2</v>
      </c>
      <c r="J55" s="160">
        <v>0</v>
      </c>
      <c r="K55" s="164">
        <v>1</v>
      </c>
      <c r="L55" s="160">
        <v>1</v>
      </c>
      <c r="M55" s="160">
        <v>3</v>
      </c>
      <c r="N55" s="160">
        <v>2</v>
      </c>
      <c r="O55" s="164">
        <v>2</v>
      </c>
      <c r="P55" s="160">
        <v>2</v>
      </c>
      <c r="Q55" s="160">
        <v>2</v>
      </c>
      <c r="R55" s="160">
        <v>1</v>
      </c>
      <c r="S55" s="160">
        <v>1</v>
      </c>
      <c r="T55" s="164">
        <v>1</v>
      </c>
      <c r="U55" s="146">
        <v>0</v>
      </c>
      <c r="V55" s="160">
        <v>1</v>
      </c>
      <c r="W55" s="160">
        <v>1</v>
      </c>
      <c r="X55" s="160">
        <v>0</v>
      </c>
      <c r="Y55" s="56"/>
      <c r="Z55" s="72">
        <v>4</v>
      </c>
      <c r="AA55" s="148">
        <v>2</v>
      </c>
      <c r="AB55" s="148">
        <v>1</v>
      </c>
      <c r="AC55" s="171">
        <v>3</v>
      </c>
      <c r="AD55" s="72">
        <v>1</v>
      </c>
      <c r="AE55" s="148">
        <v>2</v>
      </c>
      <c r="AF55" s="148">
        <v>2</v>
      </c>
      <c r="AG55" s="171">
        <v>1</v>
      </c>
      <c r="AH55" s="72">
        <v>0</v>
      </c>
      <c r="AI55" s="148">
        <v>1</v>
      </c>
      <c r="AJ55" s="148">
        <v>2</v>
      </c>
      <c r="AK55" s="171">
        <v>2</v>
      </c>
      <c r="AL55" s="72">
        <v>2</v>
      </c>
      <c r="AM55" s="148">
        <v>1</v>
      </c>
      <c r="AN55" s="148">
        <v>2</v>
      </c>
      <c r="AO55" s="148">
        <v>2</v>
      </c>
      <c r="AP55" s="171">
        <v>0</v>
      </c>
      <c r="AQ55" s="72">
        <v>0</v>
      </c>
      <c r="AR55" s="148">
        <v>1</v>
      </c>
      <c r="AS55" s="148">
        <v>0</v>
      </c>
      <c r="AT55" s="171">
        <v>0</v>
      </c>
      <c r="AU55" s="72">
        <v>1</v>
      </c>
      <c r="AV55" s="160">
        <v>0</v>
      </c>
      <c r="AW55" s="368"/>
      <c r="AX55" s="148"/>
      <c r="AY55" s="171"/>
      <c r="AZ55" s="388">
        <f t="shared" si="2"/>
        <v>30</v>
      </c>
      <c r="BA55" s="234">
        <f t="shared" si="3"/>
        <v>54</v>
      </c>
    </row>
    <row r="56" spans="1:53" ht="20.25">
      <c r="A56" s="361">
        <v>18</v>
      </c>
      <c r="B56" s="393" t="s">
        <v>76</v>
      </c>
      <c r="C56" s="154">
        <v>88</v>
      </c>
      <c r="D56" s="160">
        <v>0</v>
      </c>
      <c r="E56" s="160">
        <v>0</v>
      </c>
      <c r="F56" s="160">
        <v>0</v>
      </c>
      <c r="G56" s="164">
        <v>0</v>
      </c>
      <c r="H56" s="160">
        <v>0</v>
      </c>
      <c r="I56" s="160">
        <v>0</v>
      </c>
      <c r="J56" s="160">
        <v>0</v>
      </c>
      <c r="K56" s="164">
        <v>1</v>
      </c>
      <c r="L56" s="160">
        <v>1</v>
      </c>
      <c r="M56" s="160">
        <v>2</v>
      </c>
      <c r="N56" s="160">
        <v>2</v>
      </c>
      <c r="O56" s="164">
        <v>0</v>
      </c>
      <c r="P56" s="160">
        <v>2</v>
      </c>
      <c r="Q56" s="160">
        <v>2</v>
      </c>
      <c r="R56" s="160">
        <v>1</v>
      </c>
      <c r="S56" s="160">
        <v>2</v>
      </c>
      <c r="T56" s="164">
        <v>2</v>
      </c>
      <c r="U56" s="146">
        <v>2</v>
      </c>
      <c r="V56" s="160">
        <v>1</v>
      </c>
      <c r="W56" s="160">
        <v>0</v>
      </c>
      <c r="X56" s="160">
        <v>0</v>
      </c>
      <c r="Y56" s="56"/>
      <c r="Z56" s="72">
        <v>2</v>
      </c>
      <c r="AA56" s="148">
        <v>2</v>
      </c>
      <c r="AB56" s="148">
        <v>0</v>
      </c>
      <c r="AC56" s="171">
        <v>0</v>
      </c>
      <c r="AD56" s="72">
        <v>0</v>
      </c>
      <c r="AE56" s="148">
        <v>0</v>
      </c>
      <c r="AF56" s="148">
        <v>2</v>
      </c>
      <c r="AG56" s="171">
        <v>2</v>
      </c>
      <c r="AH56" s="72">
        <v>3</v>
      </c>
      <c r="AI56" s="148">
        <v>0</v>
      </c>
      <c r="AJ56" s="148">
        <v>2</v>
      </c>
      <c r="AK56" s="171">
        <v>2</v>
      </c>
      <c r="AL56" s="72">
        <v>0</v>
      </c>
      <c r="AM56" s="148">
        <v>1</v>
      </c>
      <c r="AN56" s="148">
        <v>2</v>
      </c>
      <c r="AO56" s="148">
        <v>1</v>
      </c>
      <c r="AP56" s="171">
        <v>2</v>
      </c>
      <c r="AQ56" s="72">
        <v>0</v>
      </c>
      <c r="AR56" s="148">
        <v>2</v>
      </c>
      <c r="AS56" s="148">
        <v>2</v>
      </c>
      <c r="AT56" s="171">
        <v>2</v>
      </c>
      <c r="AU56" s="72">
        <v>2</v>
      </c>
      <c r="AV56" s="160">
        <v>1</v>
      </c>
      <c r="AW56" s="368"/>
      <c r="AX56" s="148"/>
      <c r="AY56" s="171"/>
      <c r="AZ56" s="388">
        <f t="shared" si="2"/>
        <v>30</v>
      </c>
      <c r="BA56" s="234">
        <f t="shared" si="3"/>
        <v>48</v>
      </c>
    </row>
    <row r="57" spans="1:53" ht="20.25">
      <c r="A57" s="361">
        <v>46</v>
      </c>
      <c r="B57" s="362" t="s">
        <v>80</v>
      </c>
      <c r="C57" s="154">
        <v>95</v>
      </c>
      <c r="D57" s="160">
        <v>0</v>
      </c>
      <c r="E57" s="160">
        <v>0</v>
      </c>
      <c r="F57" s="160">
        <v>0</v>
      </c>
      <c r="G57" s="164">
        <v>0</v>
      </c>
      <c r="H57" s="160">
        <v>0</v>
      </c>
      <c r="I57" s="160">
        <v>3</v>
      </c>
      <c r="J57" s="160">
        <v>3</v>
      </c>
      <c r="K57" s="164">
        <v>1</v>
      </c>
      <c r="L57" s="160">
        <v>1</v>
      </c>
      <c r="M57" s="160">
        <v>0</v>
      </c>
      <c r="N57" s="160">
        <v>1</v>
      </c>
      <c r="O57" s="164">
        <v>1</v>
      </c>
      <c r="P57" s="160">
        <v>2</v>
      </c>
      <c r="Q57" s="160">
        <v>2</v>
      </c>
      <c r="R57" s="160">
        <v>3</v>
      </c>
      <c r="S57" s="160">
        <v>2</v>
      </c>
      <c r="T57" s="164">
        <v>2</v>
      </c>
      <c r="U57" s="146">
        <v>3</v>
      </c>
      <c r="V57" s="160">
        <v>3</v>
      </c>
      <c r="W57" s="160">
        <v>3</v>
      </c>
      <c r="X57" s="160">
        <v>1</v>
      </c>
      <c r="Y57" s="56"/>
      <c r="Z57" s="72">
        <v>2</v>
      </c>
      <c r="AA57" s="148">
        <v>3</v>
      </c>
      <c r="AB57" s="148">
        <v>3</v>
      </c>
      <c r="AC57" s="171">
        <v>1</v>
      </c>
      <c r="AD57" s="72">
        <v>0</v>
      </c>
      <c r="AE57" s="148">
        <v>0</v>
      </c>
      <c r="AF57" s="148">
        <v>3</v>
      </c>
      <c r="AG57" s="171">
        <v>1</v>
      </c>
      <c r="AH57" s="72">
        <v>1</v>
      </c>
      <c r="AI57" s="148">
        <v>1</v>
      </c>
      <c r="AJ57" s="148">
        <v>0</v>
      </c>
      <c r="AK57" s="171">
        <v>1</v>
      </c>
      <c r="AL57" s="72">
        <v>2</v>
      </c>
      <c r="AM57" s="148">
        <v>0</v>
      </c>
      <c r="AN57" s="148">
        <v>0</v>
      </c>
      <c r="AO57" s="148">
        <v>1</v>
      </c>
      <c r="AP57" s="171">
        <v>1</v>
      </c>
      <c r="AQ57" s="72">
        <v>1</v>
      </c>
      <c r="AR57" s="148">
        <v>3</v>
      </c>
      <c r="AS57" s="148">
        <v>2</v>
      </c>
      <c r="AT57" s="171">
        <v>1</v>
      </c>
      <c r="AU57" s="72">
        <v>1</v>
      </c>
      <c r="AV57" s="160">
        <v>1</v>
      </c>
      <c r="AW57" s="368"/>
      <c r="AX57" s="148"/>
      <c r="AY57" s="171"/>
      <c r="AZ57" s="388">
        <f t="shared" si="2"/>
        <v>29</v>
      </c>
      <c r="BA57" s="234">
        <f t="shared" si="3"/>
        <v>60</v>
      </c>
    </row>
    <row r="58" spans="1:53" ht="20.25">
      <c r="A58" s="361">
        <v>98</v>
      </c>
      <c r="B58" s="362" t="s">
        <v>14</v>
      </c>
      <c r="C58" s="154">
        <v>97</v>
      </c>
      <c r="D58" s="160">
        <v>0</v>
      </c>
      <c r="E58" s="160">
        <v>0</v>
      </c>
      <c r="F58" s="160">
        <v>0</v>
      </c>
      <c r="G58" s="164">
        <v>0</v>
      </c>
      <c r="H58" s="160">
        <v>0</v>
      </c>
      <c r="I58" s="160">
        <v>0</v>
      </c>
      <c r="J58" s="160">
        <v>3</v>
      </c>
      <c r="K58" s="164">
        <v>1</v>
      </c>
      <c r="L58" s="160">
        <v>2</v>
      </c>
      <c r="M58" s="160">
        <v>3</v>
      </c>
      <c r="N58" s="160">
        <v>1</v>
      </c>
      <c r="O58" s="164">
        <v>1</v>
      </c>
      <c r="P58" s="160">
        <v>1</v>
      </c>
      <c r="Q58" s="160">
        <v>2</v>
      </c>
      <c r="R58" s="160">
        <v>2</v>
      </c>
      <c r="S58" s="160">
        <v>2</v>
      </c>
      <c r="T58" s="164">
        <v>1</v>
      </c>
      <c r="U58" s="146">
        <v>1</v>
      </c>
      <c r="V58" s="160">
        <v>0</v>
      </c>
      <c r="W58" s="160">
        <v>1</v>
      </c>
      <c r="X58" s="160">
        <v>0</v>
      </c>
      <c r="Y58" s="56"/>
      <c r="Z58" s="72">
        <v>0</v>
      </c>
      <c r="AA58" s="148">
        <v>1</v>
      </c>
      <c r="AB58" s="148">
        <v>1</v>
      </c>
      <c r="AC58" s="171">
        <v>1</v>
      </c>
      <c r="AD58" s="72">
        <v>1</v>
      </c>
      <c r="AE58" s="148">
        <v>2</v>
      </c>
      <c r="AF58" s="148">
        <v>2</v>
      </c>
      <c r="AG58" s="171">
        <v>1</v>
      </c>
      <c r="AH58" s="72">
        <v>0</v>
      </c>
      <c r="AI58" s="148">
        <v>1</v>
      </c>
      <c r="AJ58" s="148">
        <v>3</v>
      </c>
      <c r="AK58" s="171">
        <v>2</v>
      </c>
      <c r="AL58" s="72">
        <v>2</v>
      </c>
      <c r="AM58" s="148">
        <v>1</v>
      </c>
      <c r="AN58" s="148">
        <v>2</v>
      </c>
      <c r="AO58" s="148">
        <v>2</v>
      </c>
      <c r="AP58" s="171">
        <v>0</v>
      </c>
      <c r="AQ58" s="72">
        <v>0</v>
      </c>
      <c r="AR58" s="148">
        <v>1</v>
      </c>
      <c r="AS58" s="148">
        <v>2</v>
      </c>
      <c r="AT58" s="171">
        <v>1</v>
      </c>
      <c r="AU58" s="72">
        <v>2</v>
      </c>
      <c r="AV58" s="160">
        <v>0</v>
      </c>
      <c r="AW58" s="368"/>
      <c r="AX58" s="148"/>
      <c r="AY58" s="171"/>
      <c r="AZ58" s="388">
        <f t="shared" si="2"/>
        <v>28</v>
      </c>
      <c r="BA58" s="234">
        <f t="shared" si="3"/>
        <v>49</v>
      </c>
    </row>
    <row r="59" spans="1:53" ht="20.25">
      <c r="A59" s="361">
        <v>92</v>
      </c>
      <c r="B59" s="391" t="s">
        <v>18</v>
      </c>
      <c r="C59" s="154">
        <v>93</v>
      </c>
      <c r="D59" s="160">
        <v>2</v>
      </c>
      <c r="E59" s="160">
        <v>0</v>
      </c>
      <c r="F59" s="160">
        <v>1</v>
      </c>
      <c r="G59" s="164">
        <v>1</v>
      </c>
      <c r="H59" s="160">
        <v>2</v>
      </c>
      <c r="I59" s="160">
        <v>3</v>
      </c>
      <c r="J59" s="160">
        <v>1</v>
      </c>
      <c r="K59" s="164">
        <v>0</v>
      </c>
      <c r="L59" s="160">
        <v>1</v>
      </c>
      <c r="M59" s="160">
        <v>1</v>
      </c>
      <c r="N59" s="160">
        <v>2</v>
      </c>
      <c r="O59" s="164">
        <v>2</v>
      </c>
      <c r="P59" s="160">
        <v>1</v>
      </c>
      <c r="Q59" s="160">
        <v>2</v>
      </c>
      <c r="R59" s="160">
        <v>1</v>
      </c>
      <c r="S59" s="160">
        <v>2</v>
      </c>
      <c r="T59" s="164">
        <v>2</v>
      </c>
      <c r="U59" s="146">
        <v>1</v>
      </c>
      <c r="V59" s="160">
        <v>3</v>
      </c>
      <c r="W59" s="160">
        <v>1</v>
      </c>
      <c r="X59" s="160">
        <v>1</v>
      </c>
      <c r="Y59" s="56"/>
      <c r="Z59" s="72">
        <v>2</v>
      </c>
      <c r="AA59" s="148">
        <v>2</v>
      </c>
      <c r="AB59" s="148">
        <v>2</v>
      </c>
      <c r="AC59" s="171">
        <v>1</v>
      </c>
      <c r="AD59" s="72">
        <v>1</v>
      </c>
      <c r="AE59" s="148">
        <v>1</v>
      </c>
      <c r="AF59" s="148">
        <v>2</v>
      </c>
      <c r="AG59" s="171">
        <v>0</v>
      </c>
      <c r="AH59" s="72">
        <v>1</v>
      </c>
      <c r="AI59" s="148">
        <v>2</v>
      </c>
      <c r="AJ59" s="148">
        <v>1</v>
      </c>
      <c r="AK59" s="171">
        <v>1</v>
      </c>
      <c r="AL59" s="72">
        <v>0</v>
      </c>
      <c r="AM59" s="148">
        <v>1</v>
      </c>
      <c r="AN59" s="148">
        <v>1</v>
      </c>
      <c r="AO59" s="148">
        <v>1</v>
      </c>
      <c r="AP59" s="171">
        <v>0</v>
      </c>
      <c r="AQ59" s="72">
        <v>0</v>
      </c>
      <c r="AR59" s="148">
        <v>1</v>
      </c>
      <c r="AS59" s="148">
        <v>1</v>
      </c>
      <c r="AT59" s="171">
        <v>1</v>
      </c>
      <c r="AU59" s="72">
        <v>1</v>
      </c>
      <c r="AV59" s="160">
        <v>1</v>
      </c>
      <c r="AW59" s="368"/>
      <c r="AX59" s="148"/>
      <c r="AY59" s="171"/>
      <c r="AZ59" s="388">
        <f t="shared" si="2"/>
        <v>24</v>
      </c>
      <c r="BA59" s="234">
        <f t="shared" si="3"/>
        <v>54</v>
      </c>
    </row>
    <row r="60" spans="1:53" ht="20.25">
      <c r="A60" s="361">
        <v>89</v>
      </c>
      <c r="B60" s="393" t="s">
        <v>46</v>
      </c>
      <c r="C60" s="154">
        <v>90</v>
      </c>
      <c r="D60" s="160">
        <v>4</v>
      </c>
      <c r="E60" s="160">
        <v>2</v>
      </c>
      <c r="F60" s="160">
        <v>1</v>
      </c>
      <c r="G60" s="164">
        <v>3</v>
      </c>
      <c r="H60" s="160">
        <v>3</v>
      </c>
      <c r="I60" s="160">
        <v>3</v>
      </c>
      <c r="J60" s="160">
        <v>1</v>
      </c>
      <c r="K60" s="164">
        <v>2</v>
      </c>
      <c r="L60" s="160">
        <v>3</v>
      </c>
      <c r="M60" s="160">
        <v>3</v>
      </c>
      <c r="N60" s="160">
        <v>3</v>
      </c>
      <c r="O60" s="164">
        <v>1</v>
      </c>
      <c r="P60" s="160">
        <v>2</v>
      </c>
      <c r="Q60" s="160">
        <v>0</v>
      </c>
      <c r="R60" s="160">
        <v>0</v>
      </c>
      <c r="S60" s="160">
        <v>3</v>
      </c>
      <c r="T60" s="164">
        <v>2</v>
      </c>
      <c r="U60" s="146">
        <v>1</v>
      </c>
      <c r="V60" s="160">
        <v>0</v>
      </c>
      <c r="W60" s="160">
        <v>1</v>
      </c>
      <c r="X60" s="160">
        <v>1</v>
      </c>
      <c r="Y60" s="56"/>
      <c r="Z60" s="72">
        <v>3</v>
      </c>
      <c r="AA60" s="148">
        <v>3</v>
      </c>
      <c r="AB60" s="148">
        <v>2</v>
      </c>
      <c r="AC60" s="171">
        <v>0</v>
      </c>
      <c r="AD60" s="72">
        <v>0</v>
      </c>
      <c r="AE60" s="148">
        <v>1</v>
      </c>
      <c r="AF60" s="148">
        <v>0</v>
      </c>
      <c r="AG60" s="171">
        <v>1</v>
      </c>
      <c r="AH60" s="72">
        <v>3</v>
      </c>
      <c r="AI60" s="148">
        <v>1</v>
      </c>
      <c r="AJ60" s="148">
        <v>1</v>
      </c>
      <c r="AK60" s="171">
        <v>3</v>
      </c>
      <c r="AL60" s="72">
        <v>1</v>
      </c>
      <c r="AM60" s="148">
        <v>3</v>
      </c>
      <c r="AN60" s="148">
        <v>0</v>
      </c>
      <c r="AO60" s="148">
        <v>0</v>
      </c>
      <c r="AP60" s="171">
        <v>0</v>
      </c>
      <c r="AQ60" s="72">
        <v>0</v>
      </c>
      <c r="AR60" s="148">
        <v>0</v>
      </c>
      <c r="AS60" s="148">
        <v>0</v>
      </c>
      <c r="AT60" s="171">
        <v>0</v>
      </c>
      <c r="AU60" s="72">
        <v>0</v>
      </c>
      <c r="AV60" s="160">
        <v>0</v>
      </c>
      <c r="AW60" s="368"/>
      <c r="AX60" s="148"/>
      <c r="AY60" s="171"/>
      <c r="AZ60" s="388">
        <f t="shared" si="2"/>
        <v>22</v>
      </c>
      <c r="BA60" s="234">
        <f t="shared" si="3"/>
        <v>61</v>
      </c>
    </row>
    <row r="61" spans="1:53" ht="20.25">
      <c r="A61" s="361">
        <v>16</v>
      </c>
      <c r="B61" s="393" t="s">
        <v>43</v>
      </c>
      <c r="C61" s="154">
        <v>90</v>
      </c>
      <c r="D61" s="160">
        <v>0</v>
      </c>
      <c r="E61" s="160">
        <v>0</v>
      </c>
      <c r="F61" s="160">
        <v>2</v>
      </c>
      <c r="G61" s="164">
        <v>0</v>
      </c>
      <c r="H61" s="160">
        <v>1</v>
      </c>
      <c r="I61" s="160">
        <v>2</v>
      </c>
      <c r="J61" s="160">
        <v>0</v>
      </c>
      <c r="K61" s="164">
        <v>0</v>
      </c>
      <c r="L61" s="160">
        <v>0</v>
      </c>
      <c r="M61" s="160">
        <v>0</v>
      </c>
      <c r="N61" s="160">
        <v>2</v>
      </c>
      <c r="O61" s="164">
        <v>0</v>
      </c>
      <c r="P61" s="160">
        <v>0</v>
      </c>
      <c r="Q61" s="160">
        <v>1</v>
      </c>
      <c r="R61" s="160">
        <v>0</v>
      </c>
      <c r="S61" s="160">
        <v>1</v>
      </c>
      <c r="T61" s="164">
        <v>1</v>
      </c>
      <c r="U61" s="146">
        <v>1</v>
      </c>
      <c r="V61" s="160">
        <v>0</v>
      </c>
      <c r="W61" s="160">
        <v>1</v>
      </c>
      <c r="X61" s="160">
        <v>1</v>
      </c>
      <c r="Y61" s="56"/>
      <c r="Z61" s="72">
        <v>1</v>
      </c>
      <c r="AA61" s="148">
        <v>2</v>
      </c>
      <c r="AB61" s="148">
        <v>2</v>
      </c>
      <c r="AC61" s="171">
        <v>2</v>
      </c>
      <c r="AD61" s="72">
        <v>2</v>
      </c>
      <c r="AE61" s="148">
        <v>1</v>
      </c>
      <c r="AF61" s="148">
        <v>1</v>
      </c>
      <c r="AG61" s="171">
        <v>1</v>
      </c>
      <c r="AH61" s="72">
        <v>2</v>
      </c>
      <c r="AI61" s="148">
        <v>0</v>
      </c>
      <c r="AJ61" s="148">
        <v>1</v>
      </c>
      <c r="AK61" s="171">
        <v>1</v>
      </c>
      <c r="AL61" s="72">
        <v>1</v>
      </c>
      <c r="AM61" s="148">
        <v>2</v>
      </c>
      <c r="AN61" s="148">
        <v>0</v>
      </c>
      <c r="AO61" s="148">
        <v>0</v>
      </c>
      <c r="AP61" s="171">
        <v>0</v>
      </c>
      <c r="AQ61" s="72">
        <v>0</v>
      </c>
      <c r="AR61" s="148">
        <v>0</v>
      </c>
      <c r="AS61" s="148">
        <v>0</v>
      </c>
      <c r="AT61" s="171">
        <v>0</v>
      </c>
      <c r="AU61" s="72">
        <v>0</v>
      </c>
      <c r="AV61" s="160">
        <v>0</v>
      </c>
      <c r="AW61" s="368"/>
      <c r="AX61" s="148"/>
      <c r="AY61" s="171"/>
      <c r="AZ61" s="388">
        <f t="shared" si="2"/>
        <v>19</v>
      </c>
      <c r="BA61" s="234">
        <f t="shared" si="3"/>
        <v>32</v>
      </c>
    </row>
    <row r="62" spans="1:53" ht="20.25">
      <c r="A62" s="374"/>
      <c r="B62" s="375" t="s">
        <v>194</v>
      </c>
      <c r="C62" s="154">
        <v>97</v>
      </c>
      <c r="D62" s="160"/>
      <c r="E62" s="160"/>
      <c r="F62" s="160"/>
      <c r="G62" s="164"/>
      <c r="H62" s="160"/>
      <c r="I62" s="160"/>
      <c r="J62" s="160"/>
      <c r="K62" s="164"/>
      <c r="L62" s="160"/>
      <c r="M62" s="160"/>
      <c r="N62" s="160"/>
      <c r="O62" s="164"/>
      <c r="P62" s="160"/>
      <c r="Q62" s="160"/>
      <c r="R62" s="160"/>
      <c r="S62" s="160"/>
      <c r="T62" s="164"/>
      <c r="U62" s="146"/>
      <c r="V62" s="160"/>
      <c r="W62" s="160"/>
      <c r="X62" s="160"/>
      <c r="Y62" s="56"/>
      <c r="Z62" s="72"/>
      <c r="AA62" s="148">
        <v>0</v>
      </c>
      <c r="AB62" s="148">
        <v>1</v>
      </c>
      <c r="AC62" s="171">
        <v>1</v>
      </c>
      <c r="AD62" s="72">
        <v>1</v>
      </c>
      <c r="AE62" s="148">
        <v>1</v>
      </c>
      <c r="AF62" s="148">
        <v>0</v>
      </c>
      <c r="AG62" s="171">
        <v>0</v>
      </c>
      <c r="AH62" s="72">
        <v>1</v>
      </c>
      <c r="AI62" s="148">
        <v>0</v>
      </c>
      <c r="AJ62" s="148">
        <v>1</v>
      </c>
      <c r="AK62" s="171">
        <v>1</v>
      </c>
      <c r="AL62" s="72">
        <v>1</v>
      </c>
      <c r="AM62" s="148">
        <v>1</v>
      </c>
      <c r="AN62" s="148">
        <v>0</v>
      </c>
      <c r="AO62" s="148">
        <v>1</v>
      </c>
      <c r="AP62" s="171">
        <v>0</v>
      </c>
      <c r="AQ62" s="72">
        <v>1</v>
      </c>
      <c r="AR62" s="148">
        <v>0</v>
      </c>
      <c r="AS62" s="148">
        <v>1</v>
      </c>
      <c r="AT62" s="171">
        <v>0</v>
      </c>
      <c r="AU62" s="72">
        <v>0</v>
      </c>
      <c r="AV62" s="160">
        <v>0</v>
      </c>
      <c r="AW62" s="368"/>
      <c r="AX62" s="148"/>
      <c r="AY62" s="171"/>
      <c r="AZ62" s="388">
        <f t="shared" si="2"/>
        <v>12</v>
      </c>
      <c r="BA62" s="234">
        <f t="shared" si="3"/>
        <v>12</v>
      </c>
    </row>
    <row r="63" spans="1:53" ht="20.25">
      <c r="A63" s="361">
        <v>80</v>
      </c>
      <c r="B63" s="362" t="s">
        <v>199</v>
      </c>
      <c r="C63" s="154">
        <v>94</v>
      </c>
      <c r="D63" s="160"/>
      <c r="E63" s="160"/>
      <c r="F63" s="160"/>
      <c r="G63" s="164"/>
      <c r="H63" s="160"/>
      <c r="I63" s="160"/>
      <c r="J63" s="160"/>
      <c r="K63" s="164"/>
      <c r="L63" s="160"/>
      <c r="M63" s="160"/>
      <c r="N63" s="160"/>
      <c r="O63" s="164"/>
      <c r="P63" s="160"/>
      <c r="Q63" s="160"/>
      <c r="R63" s="160"/>
      <c r="S63" s="160"/>
      <c r="T63" s="164"/>
      <c r="U63" s="146"/>
      <c r="V63" s="160"/>
      <c r="W63" s="160"/>
      <c r="X63" s="160"/>
      <c r="Y63" s="56"/>
      <c r="Z63" s="297"/>
      <c r="AA63" s="138"/>
      <c r="AB63" s="138"/>
      <c r="AC63" s="298"/>
      <c r="AD63" s="297"/>
      <c r="AE63" s="138"/>
      <c r="AF63" s="138"/>
      <c r="AG63" s="171">
        <v>1</v>
      </c>
      <c r="AH63" s="72">
        <v>0</v>
      </c>
      <c r="AI63" s="148">
        <v>0</v>
      </c>
      <c r="AJ63" s="148">
        <v>0</v>
      </c>
      <c r="AK63" s="171">
        <v>1</v>
      </c>
      <c r="AL63" s="72">
        <v>3</v>
      </c>
      <c r="AM63" s="148">
        <v>1</v>
      </c>
      <c r="AN63" s="148">
        <v>1</v>
      </c>
      <c r="AO63" s="148">
        <v>0</v>
      </c>
      <c r="AP63" s="171">
        <v>0</v>
      </c>
      <c r="AQ63" s="72">
        <v>0</v>
      </c>
      <c r="AR63" s="148">
        <v>0</v>
      </c>
      <c r="AS63" s="148">
        <v>0</v>
      </c>
      <c r="AT63" s="171">
        <v>0</v>
      </c>
      <c r="AU63" s="72">
        <v>1</v>
      </c>
      <c r="AV63" s="160">
        <v>2</v>
      </c>
      <c r="AW63" s="368"/>
      <c r="AX63" s="148"/>
      <c r="AY63" s="171"/>
      <c r="AZ63" s="388">
        <f t="shared" si="2"/>
        <v>10</v>
      </c>
      <c r="BA63" s="234">
        <f t="shared" si="3"/>
        <v>10</v>
      </c>
    </row>
    <row r="64" spans="1:53" ht="20.25">
      <c r="A64" s="361"/>
      <c r="B64" s="362" t="s">
        <v>209</v>
      </c>
      <c r="C64" s="154">
        <v>94</v>
      </c>
      <c r="D64" s="160"/>
      <c r="E64" s="160"/>
      <c r="F64" s="160"/>
      <c r="G64" s="164"/>
      <c r="H64" s="160"/>
      <c r="I64" s="160"/>
      <c r="J64" s="160"/>
      <c r="K64" s="164"/>
      <c r="L64" s="160"/>
      <c r="M64" s="160"/>
      <c r="N64" s="160"/>
      <c r="O64" s="164"/>
      <c r="P64" s="160"/>
      <c r="Q64" s="160"/>
      <c r="R64" s="160"/>
      <c r="S64" s="160"/>
      <c r="T64" s="164"/>
      <c r="U64" s="146"/>
      <c r="V64" s="160"/>
      <c r="W64" s="160"/>
      <c r="X64" s="160"/>
      <c r="Y64" s="56"/>
      <c r="Z64" s="297"/>
      <c r="AA64" s="138"/>
      <c r="AB64" s="138"/>
      <c r="AC64" s="298"/>
      <c r="AD64" s="297"/>
      <c r="AE64" s="138"/>
      <c r="AF64" s="138"/>
      <c r="AG64" s="171">
        <v>2</v>
      </c>
      <c r="AH64" s="72">
        <v>1</v>
      </c>
      <c r="AI64" s="148">
        <v>0</v>
      </c>
      <c r="AJ64" s="148">
        <v>0</v>
      </c>
      <c r="AK64" s="171">
        <v>1</v>
      </c>
      <c r="AL64" s="72">
        <v>3</v>
      </c>
      <c r="AM64" s="148">
        <v>0</v>
      </c>
      <c r="AN64" s="148"/>
      <c r="AO64" s="148">
        <v>1</v>
      </c>
      <c r="AP64" s="171">
        <v>1</v>
      </c>
      <c r="AQ64" s="72">
        <v>0</v>
      </c>
      <c r="AR64" s="148"/>
      <c r="AS64" s="148">
        <v>0</v>
      </c>
      <c r="AT64" s="171">
        <v>0</v>
      </c>
      <c r="AU64" s="72">
        <v>0</v>
      </c>
      <c r="AV64" s="160">
        <v>0</v>
      </c>
      <c r="AW64" s="368"/>
      <c r="AX64" s="148"/>
      <c r="AY64" s="171"/>
      <c r="AZ64" s="388">
        <f t="shared" si="2"/>
        <v>9</v>
      </c>
      <c r="BA64" s="234">
        <f t="shared" si="3"/>
        <v>9</v>
      </c>
    </row>
    <row r="65" spans="1:53" ht="20.25">
      <c r="A65" s="361">
        <v>72</v>
      </c>
      <c r="B65" s="391" t="s">
        <v>23</v>
      </c>
      <c r="C65" s="154">
        <v>93</v>
      </c>
      <c r="D65" s="160">
        <v>2</v>
      </c>
      <c r="E65" s="160">
        <v>2</v>
      </c>
      <c r="F65" s="160">
        <v>1</v>
      </c>
      <c r="G65" s="164">
        <v>2</v>
      </c>
      <c r="H65" s="160">
        <v>2</v>
      </c>
      <c r="I65" s="160">
        <v>2</v>
      </c>
      <c r="J65" s="160">
        <v>2</v>
      </c>
      <c r="K65" s="164">
        <v>0</v>
      </c>
      <c r="L65" s="160">
        <v>2</v>
      </c>
      <c r="M65" s="160">
        <v>2</v>
      </c>
      <c r="N65" s="160">
        <v>1</v>
      </c>
      <c r="O65" s="164">
        <v>0</v>
      </c>
      <c r="P65" s="160">
        <v>2</v>
      </c>
      <c r="Q65" s="160">
        <v>1</v>
      </c>
      <c r="R65" s="160">
        <v>1</v>
      </c>
      <c r="S65" s="160">
        <v>2</v>
      </c>
      <c r="T65" s="164">
        <v>2</v>
      </c>
      <c r="U65" s="146">
        <v>2</v>
      </c>
      <c r="V65" s="160">
        <v>0</v>
      </c>
      <c r="W65" s="160">
        <v>2</v>
      </c>
      <c r="X65" s="160">
        <v>0</v>
      </c>
      <c r="Y65" s="56"/>
      <c r="Z65" s="72"/>
      <c r="AA65" s="148">
        <v>0</v>
      </c>
      <c r="AB65" s="148">
        <v>0</v>
      </c>
      <c r="AC65" s="171">
        <v>0</v>
      </c>
      <c r="AD65" s="72">
        <v>0</v>
      </c>
      <c r="AE65" s="148">
        <v>0</v>
      </c>
      <c r="AF65" s="148">
        <v>0</v>
      </c>
      <c r="AG65" s="171">
        <v>0</v>
      </c>
      <c r="AH65" s="72">
        <v>0</v>
      </c>
      <c r="AI65" s="148">
        <v>0</v>
      </c>
      <c r="AJ65" s="148">
        <v>0</v>
      </c>
      <c r="AK65" s="171">
        <v>0</v>
      </c>
      <c r="AL65" s="72">
        <v>0</v>
      </c>
      <c r="AM65" s="148">
        <v>0</v>
      </c>
      <c r="AN65" s="148">
        <v>1</v>
      </c>
      <c r="AO65" s="148">
        <v>1</v>
      </c>
      <c r="AP65" s="171">
        <v>0</v>
      </c>
      <c r="AQ65" s="72">
        <v>0</v>
      </c>
      <c r="AR65" s="148">
        <v>0</v>
      </c>
      <c r="AS65" s="148">
        <v>0</v>
      </c>
      <c r="AT65" s="171">
        <v>0</v>
      </c>
      <c r="AU65" s="72">
        <v>0</v>
      </c>
      <c r="AV65" s="160">
        <v>0</v>
      </c>
      <c r="AW65" s="368"/>
      <c r="AX65" s="148"/>
      <c r="AY65" s="171"/>
      <c r="AZ65" s="388">
        <f t="shared" si="2"/>
        <v>2</v>
      </c>
      <c r="BA65" s="234">
        <f t="shared" si="3"/>
        <v>32</v>
      </c>
    </row>
    <row r="66" spans="1:53" ht="20.25">
      <c r="A66" s="361"/>
      <c r="B66" s="362"/>
      <c r="C66" s="154"/>
      <c r="D66" s="160"/>
      <c r="E66" s="160"/>
      <c r="F66" s="160"/>
      <c r="G66" s="164"/>
      <c r="H66" s="160"/>
      <c r="I66" s="160"/>
      <c r="J66" s="160"/>
      <c r="K66" s="164"/>
      <c r="L66" s="160"/>
      <c r="M66" s="160"/>
      <c r="N66" s="160"/>
      <c r="O66" s="164"/>
      <c r="P66" s="160"/>
      <c r="Q66" s="160"/>
      <c r="R66" s="160"/>
      <c r="S66" s="160"/>
      <c r="T66" s="164"/>
      <c r="U66" s="146"/>
      <c r="V66" s="160"/>
      <c r="W66" s="160"/>
      <c r="X66" s="160"/>
      <c r="Y66" s="56"/>
      <c r="Z66" s="72"/>
      <c r="AA66" s="148"/>
      <c r="AB66" s="148"/>
      <c r="AC66" s="171"/>
      <c r="AD66" s="72"/>
      <c r="AE66" s="148"/>
      <c r="AF66" s="148"/>
      <c r="AG66" s="171"/>
      <c r="AH66" s="72"/>
      <c r="AI66" s="148"/>
      <c r="AJ66" s="148"/>
      <c r="AK66" s="171"/>
      <c r="AL66" s="72"/>
      <c r="AM66" s="148"/>
      <c r="AN66" s="148"/>
      <c r="AO66" s="148"/>
      <c r="AP66" s="171"/>
      <c r="AQ66" s="72"/>
      <c r="AR66" s="148"/>
      <c r="AS66" s="148"/>
      <c r="AT66" s="171"/>
      <c r="AU66" s="72"/>
      <c r="AV66" s="160"/>
      <c r="AW66" s="368"/>
      <c r="AX66" s="148"/>
      <c r="AY66" s="171"/>
      <c r="AZ66" s="388"/>
      <c r="BA66" s="234"/>
    </row>
    <row r="67" spans="1:53" ht="21" thickBot="1">
      <c r="A67" s="376"/>
      <c r="B67" s="377"/>
      <c r="C67" s="346"/>
      <c r="D67" s="161"/>
      <c r="E67" s="161"/>
      <c r="F67" s="161"/>
      <c r="G67" s="162"/>
      <c r="H67" s="161"/>
      <c r="I67" s="161"/>
      <c r="J67" s="161"/>
      <c r="K67" s="162"/>
      <c r="L67" s="161"/>
      <c r="M67" s="161"/>
      <c r="N67" s="161"/>
      <c r="O67" s="162"/>
      <c r="P67" s="161"/>
      <c r="Q67" s="161"/>
      <c r="R67" s="161"/>
      <c r="S67" s="161"/>
      <c r="T67" s="162"/>
      <c r="U67" s="149"/>
      <c r="V67" s="161"/>
      <c r="W67" s="161"/>
      <c r="X67" s="161"/>
      <c r="Y67" s="395"/>
      <c r="Z67" s="72"/>
      <c r="AA67" s="148"/>
      <c r="AB67" s="148"/>
      <c r="AC67" s="171"/>
      <c r="AD67" s="72"/>
      <c r="AE67" s="148"/>
      <c r="AF67" s="148"/>
      <c r="AG67" s="171"/>
      <c r="AH67" s="72"/>
      <c r="AI67" s="148"/>
      <c r="AJ67" s="148"/>
      <c r="AK67" s="171"/>
      <c r="AL67" s="72"/>
      <c r="AM67" s="148"/>
      <c r="AN67" s="148"/>
      <c r="AO67" s="148"/>
      <c r="AP67" s="171"/>
      <c r="AQ67" s="72"/>
      <c r="AR67" s="148"/>
      <c r="AS67" s="148"/>
      <c r="AT67" s="171"/>
      <c r="AU67" s="72"/>
      <c r="AV67" s="160"/>
      <c r="AW67" s="368"/>
      <c r="AX67" s="148"/>
      <c r="AY67" s="171"/>
      <c r="AZ67" s="388"/>
      <c r="BA67" s="235"/>
    </row>
    <row r="68" spans="1:53" ht="20.25">
      <c r="A68" s="380">
        <v>24</v>
      </c>
      <c r="B68" s="381" t="s">
        <v>77</v>
      </c>
      <c r="C68" s="382"/>
      <c r="D68" s="383">
        <v>4</v>
      </c>
      <c r="E68" s="383">
        <v>6</v>
      </c>
      <c r="F68" s="383">
        <v>2</v>
      </c>
      <c r="G68" s="182">
        <v>3</v>
      </c>
      <c r="H68" s="383">
        <v>7</v>
      </c>
      <c r="I68" s="383">
        <v>7</v>
      </c>
      <c r="J68" s="383">
        <v>7</v>
      </c>
      <c r="K68" s="182">
        <v>7</v>
      </c>
      <c r="L68" s="383">
        <v>7</v>
      </c>
      <c r="M68" s="383">
        <v>7</v>
      </c>
      <c r="N68" s="383">
        <v>7</v>
      </c>
      <c r="O68" s="182">
        <v>7</v>
      </c>
      <c r="P68" s="383">
        <v>7</v>
      </c>
      <c r="Q68" s="383">
        <v>7</v>
      </c>
      <c r="R68" s="383">
        <v>6</v>
      </c>
      <c r="S68" s="383">
        <v>7</v>
      </c>
      <c r="T68" s="182">
        <v>7</v>
      </c>
      <c r="U68" s="384">
        <v>7</v>
      </c>
      <c r="V68" s="383">
        <v>6</v>
      </c>
      <c r="W68" s="383">
        <v>7</v>
      </c>
      <c r="X68" s="383">
        <v>1</v>
      </c>
      <c r="Y68" s="396"/>
      <c r="Z68" s="72">
        <v>7</v>
      </c>
      <c r="AA68" s="148">
        <v>6</v>
      </c>
      <c r="AB68" s="148">
        <v>7</v>
      </c>
      <c r="AC68" s="171">
        <v>7</v>
      </c>
      <c r="AD68" s="72">
        <v>7</v>
      </c>
      <c r="AE68" s="148">
        <v>7</v>
      </c>
      <c r="AF68" s="148">
        <v>7</v>
      </c>
      <c r="AG68" s="171">
        <v>5</v>
      </c>
      <c r="AH68" s="72">
        <v>6</v>
      </c>
      <c r="AI68" s="148">
        <v>4</v>
      </c>
      <c r="AJ68" s="148">
        <v>7</v>
      </c>
      <c r="AK68" s="171">
        <v>7</v>
      </c>
      <c r="AL68" s="72">
        <v>7</v>
      </c>
      <c r="AM68" s="148">
        <v>7</v>
      </c>
      <c r="AN68" s="148">
        <v>7</v>
      </c>
      <c r="AO68" s="148">
        <v>5</v>
      </c>
      <c r="AP68" s="171">
        <v>5</v>
      </c>
      <c r="AQ68" s="72">
        <v>4</v>
      </c>
      <c r="AR68" s="148">
        <v>7</v>
      </c>
      <c r="AS68" s="148">
        <v>7</v>
      </c>
      <c r="AT68" s="171">
        <v>2</v>
      </c>
      <c r="AU68" s="72">
        <v>6</v>
      </c>
      <c r="AV68" s="160">
        <v>7</v>
      </c>
      <c r="AW68" s="368"/>
      <c r="AX68" s="148"/>
      <c r="AY68" s="171"/>
      <c r="AZ68" s="338">
        <f>SUM(Z68:AY68)</f>
        <v>141</v>
      </c>
      <c r="BA68" s="553">
        <f>SUM(D68:AY68)</f>
        <v>267</v>
      </c>
    </row>
    <row r="69" spans="1:53" ht="20.25">
      <c r="A69" s="385"/>
      <c r="B69" s="386" t="s">
        <v>173</v>
      </c>
      <c r="C69" s="345"/>
      <c r="D69" s="180"/>
      <c r="E69" s="180"/>
      <c r="F69" s="180"/>
      <c r="G69" s="387"/>
      <c r="H69" s="180">
        <v>3</v>
      </c>
      <c r="I69" s="180">
        <v>2</v>
      </c>
      <c r="J69" s="180">
        <v>3</v>
      </c>
      <c r="K69" s="387">
        <v>3</v>
      </c>
      <c r="L69" s="180">
        <v>3</v>
      </c>
      <c r="M69" s="180">
        <v>3</v>
      </c>
      <c r="N69" s="180">
        <v>3</v>
      </c>
      <c r="O69" s="387">
        <v>2</v>
      </c>
      <c r="P69" s="180">
        <v>3</v>
      </c>
      <c r="Q69" s="180"/>
      <c r="R69" s="180"/>
      <c r="S69" s="180">
        <v>2</v>
      </c>
      <c r="T69" s="387">
        <v>2</v>
      </c>
      <c r="U69" s="179">
        <v>2</v>
      </c>
      <c r="V69" s="180">
        <v>3</v>
      </c>
      <c r="W69" s="180">
        <v>2</v>
      </c>
      <c r="X69" s="180"/>
      <c r="Y69" s="90"/>
      <c r="Z69" s="72">
        <v>3</v>
      </c>
      <c r="AA69" s="148">
        <v>3</v>
      </c>
      <c r="AB69" s="148">
        <v>1</v>
      </c>
      <c r="AC69" s="171">
        <v>3</v>
      </c>
      <c r="AD69" s="72">
        <v>2</v>
      </c>
      <c r="AE69" s="148">
        <v>2</v>
      </c>
      <c r="AF69" s="148">
        <v>2</v>
      </c>
      <c r="AG69" s="171">
        <v>1</v>
      </c>
      <c r="AH69" s="72">
        <v>3</v>
      </c>
      <c r="AI69" s="148">
        <v>2</v>
      </c>
      <c r="AJ69" s="148">
        <v>3</v>
      </c>
      <c r="AK69" s="171">
        <v>3</v>
      </c>
      <c r="AL69" s="72">
        <v>3</v>
      </c>
      <c r="AM69" s="148">
        <v>2</v>
      </c>
      <c r="AN69" s="148">
        <v>2</v>
      </c>
      <c r="AO69" s="148">
        <v>2</v>
      </c>
      <c r="AP69" s="171">
        <v>2</v>
      </c>
      <c r="AQ69" s="72">
        <v>2</v>
      </c>
      <c r="AR69" s="148">
        <v>3</v>
      </c>
      <c r="AS69" s="148">
        <v>2</v>
      </c>
      <c r="AT69" s="171">
        <v>1</v>
      </c>
      <c r="AU69" s="72">
        <v>2</v>
      </c>
      <c r="AV69" s="160">
        <v>1</v>
      </c>
      <c r="AW69" s="368"/>
      <c r="AX69" s="148"/>
      <c r="AY69" s="171"/>
      <c r="AZ69" s="338">
        <f>SUM(Z69:AY69)</f>
        <v>50</v>
      </c>
      <c r="BA69" s="234">
        <f>SUM(D69:AY69)</f>
        <v>86</v>
      </c>
    </row>
    <row r="70" spans="1:53" ht="21" thickBot="1">
      <c r="A70" s="361"/>
      <c r="B70" s="362"/>
      <c r="C70" s="346"/>
      <c r="D70" s="161"/>
      <c r="E70" s="161"/>
      <c r="F70" s="161"/>
      <c r="G70" s="162"/>
      <c r="H70" s="161"/>
      <c r="I70" s="161"/>
      <c r="J70" s="161"/>
      <c r="K70" s="162"/>
      <c r="L70" s="161"/>
      <c r="M70" s="161"/>
      <c r="N70" s="161"/>
      <c r="O70" s="162"/>
      <c r="P70" s="161"/>
      <c r="Q70" s="161"/>
      <c r="R70" s="161"/>
      <c r="S70" s="161"/>
      <c r="T70" s="162"/>
      <c r="U70" s="149"/>
      <c r="V70" s="161"/>
      <c r="W70" s="161"/>
      <c r="X70" s="161"/>
      <c r="Y70" s="395"/>
      <c r="Z70" s="172"/>
      <c r="AA70" s="370"/>
      <c r="AB70" s="370"/>
      <c r="AC70" s="73"/>
      <c r="AD70" s="172"/>
      <c r="AE70" s="370"/>
      <c r="AF70" s="370"/>
      <c r="AG70" s="73"/>
      <c r="AH70" s="172"/>
      <c r="AI70" s="370"/>
      <c r="AJ70" s="370"/>
      <c r="AK70" s="73"/>
      <c r="AL70" s="172"/>
      <c r="AM70" s="370"/>
      <c r="AN70" s="370"/>
      <c r="AO70" s="370"/>
      <c r="AP70" s="73"/>
      <c r="AQ70" s="172"/>
      <c r="AR70" s="370"/>
      <c r="AS70" s="370"/>
      <c r="AT70" s="73"/>
      <c r="AU70" s="172"/>
      <c r="AV70" s="161"/>
      <c r="AW70" s="371"/>
      <c r="AX70" s="370"/>
      <c r="AY70" s="73"/>
      <c r="AZ70" s="235"/>
      <c r="BA70" s="235"/>
    </row>
  </sheetData>
  <mergeCells count="11">
    <mergeCell ref="AL1:AP1"/>
    <mergeCell ref="AQ1:AT1"/>
    <mergeCell ref="AU1:AY1"/>
    <mergeCell ref="U1:Y1"/>
    <mergeCell ref="Z1:AC1"/>
    <mergeCell ref="AD1:AG1"/>
    <mergeCell ref="AH1:AK1"/>
    <mergeCell ref="D1:G1"/>
    <mergeCell ref="H1:K1"/>
    <mergeCell ref="L1:O1"/>
    <mergeCell ref="P1:S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S15" sqref="S15"/>
    </sheetView>
  </sheetViews>
  <sheetFormatPr defaultColWidth="9.00390625" defaultRowHeight="14.25"/>
  <cols>
    <col min="1" max="1" width="2.875" style="101" bestFit="1" customWidth="1"/>
    <col min="2" max="2" width="17.00390625" style="101" customWidth="1"/>
    <col min="3" max="3" width="5.75390625" style="101" customWidth="1"/>
    <col min="4" max="4" width="4.375" style="101" bestFit="1" customWidth="1"/>
    <col min="5" max="6" width="4.625" style="101" customWidth="1"/>
    <col min="7" max="7" width="3.875" style="101" customWidth="1"/>
    <col min="8" max="8" width="3.625" style="101" customWidth="1"/>
    <col min="9" max="9" width="4.75390625" style="101" customWidth="1"/>
    <col min="10" max="10" width="5.50390625" style="101" customWidth="1"/>
    <col min="11" max="14" width="4.375" style="101" customWidth="1"/>
    <col min="15" max="15" width="4.75390625" style="101" customWidth="1"/>
    <col min="16" max="17" width="4.375" style="101" customWidth="1"/>
    <col min="18" max="18" width="4.875" style="101" bestFit="1" customWidth="1"/>
    <col min="19" max="19" width="5.375" style="101" customWidth="1"/>
    <col min="20" max="20" width="6.50390625" style="202" bestFit="1" customWidth="1"/>
    <col min="21" max="22" width="10.25390625" style="101" customWidth="1"/>
    <col min="23" max="16384" width="6.875" style="101" customWidth="1"/>
  </cols>
  <sheetData>
    <row r="1" spans="1:20" ht="15" thickBot="1">
      <c r="A1" s="137"/>
      <c r="B1" s="137" t="s">
        <v>0</v>
      </c>
      <c r="C1" s="137"/>
      <c r="D1" s="137"/>
      <c r="E1" s="598" t="s">
        <v>145</v>
      </c>
      <c r="F1" s="599"/>
      <c r="G1" s="598" t="s">
        <v>146</v>
      </c>
      <c r="H1" s="599"/>
      <c r="I1" s="600" t="s">
        <v>149</v>
      </c>
      <c r="J1" s="601"/>
      <c r="K1" s="597" t="s">
        <v>147</v>
      </c>
      <c r="L1" s="587"/>
      <c r="M1" s="597" t="s">
        <v>203</v>
      </c>
      <c r="N1" s="587"/>
      <c r="O1" s="595" t="s">
        <v>195</v>
      </c>
      <c r="P1" s="596"/>
      <c r="Q1" s="38" t="s">
        <v>31</v>
      </c>
      <c r="R1" s="430" t="s">
        <v>38</v>
      </c>
      <c r="S1" s="229" t="s">
        <v>35</v>
      </c>
      <c r="T1" s="502" t="s">
        <v>34</v>
      </c>
    </row>
    <row r="2" spans="1:21" ht="14.25">
      <c r="A2" s="136"/>
      <c r="B2" s="136"/>
      <c r="C2" s="136"/>
      <c r="D2" s="437"/>
      <c r="E2" s="464">
        <v>4</v>
      </c>
      <c r="F2" s="465">
        <v>1</v>
      </c>
      <c r="G2" s="464">
        <v>5</v>
      </c>
      <c r="H2" s="466">
        <v>3</v>
      </c>
      <c r="I2" s="467">
        <v>7</v>
      </c>
      <c r="J2" s="468">
        <v>4</v>
      </c>
      <c r="K2" s="467">
        <v>5</v>
      </c>
      <c r="L2" s="468">
        <v>3</v>
      </c>
      <c r="M2" s="469">
        <v>10</v>
      </c>
      <c r="N2" s="470">
        <v>5</v>
      </c>
      <c r="O2" s="467">
        <v>7</v>
      </c>
      <c r="P2" s="468">
        <v>4</v>
      </c>
      <c r="Q2" s="165">
        <f>E2+G2+I2+K2+M2+O2</f>
        <v>38</v>
      </c>
      <c r="R2" s="176">
        <f>F2+H2+J2+L2+N2+P2</f>
        <v>20</v>
      </c>
      <c r="S2" s="227"/>
      <c r="T2" s="53"/>
      <c r="U2" s="101">
        <f>(E2+G2+I2+K2+M2+O2)/6</f>
        <v>6.333333333333333</v>
      </c>
    </row>
    <row r="3" spans="1:20" ht="14.25">
      <c r="A3" s="2">
        <v>89</v>
      </c>
      <c r="B3" s="4" t="s">
        <v>46</v>
      </c>
      <c r="C3" s="4">
        <v>1990</v>
      </c>
      <c r="D3" s="438">
        <v>17</v>
      </c>
      <c r="E3" s="169"/>
      <c r="F3" s="7"/>
      <c r="G3" s="262"/>
      <c r="H3" s="256"/>
      <c r="I3" s="226"/>
      <c r="J3" s="171"/>
      <c r="K3" s="295"/>
      <c r="L3" s="298"/>
      <c r="M3" s="297"/>
      <c r="N3" s="420"/>
      <c r="O3" s="295"/>
      <c r="P3" s="298"/>
      <c r="Q3" s="228">
        <f>E3+G3+I3+K3+M3+O3</f>
        <v>0</v>
      </c>
      <c r="R3" s="230">
        <f>F3+H3+J3+L3+N3+P3</f>
        <v>0</v>
      </c>
      <c r="S3" s="32">
        <f>SUM(Q3:R3)</f>
        <v>0</v>
      </c>
      <c r="T3" s="53">
        <v>2</v>
      </c>
    </row>
    <row r="4" spans="1:20" ht="14.25">
      <c r="A4" s="2">
        <v>88</v>
      </c>
      <c r="B4" s="4" t="s">
        <v>143</v>
      </c>
      <c r="C4" s="4">
        <v>1992</v>
      </c>
      <c r="D4" s="438"/>
      <c r="E4" s="262"/>
      <c r="F4" s="256"/>
      <c r="G4" s="262"/>
      <c r="H4" s="256"/>
      <c r="I4" s="295"/>
      <c r="J4" s="298"/>
      <c r="K4" s="226"/>
      <c r="L4" s="171"/>
      <c r="M4" s="72"/>
      <c r="N4" s="234"/>
      <c r="O4" s="226"/>
      <c r="P4" s="171"/>
      <c r="Q4" s="228">
        <f aca="true" t="shared" si="0" ref="Q4:Q21">E4+G4+I4+K4+M4+O4</f>
        <v>0</v>
      </c>
      <c r="R4" s="230">
        <f aca="true" t="shared" si="1" ref="R4:R21">F4+H4+J4+L4+N4+P4</f>
        <v>0</v>
      </c>
      <c r="S4" s="32">
        <f aca="true" t="shared" si="2" ref="S4:S21">SUM(Q4:R4)</f>
        <v>0</v>
      </c>
      <c r="T4" s="53">
        <v>3</v>
      </c>
    </row>
    <row r="5" spans="1:20" ht="14.25">
      <c r="A5" s="2">
        <v>3</v>
      </c>
      <c r="B5" s="4" t="s">
        <v>55</v>
      </c>
      <c r="C5" s="4">
        <v>1993</v>
      </c>
      <c r="D5" s="438">
        <v>15</v>
      </c>
      <c r="E5" s="262"/>
      <c r="F5" s="256"/>
      <c r="G5" s="169"/>
      <c r="H5" s="7"/>
      <c r="I5" s="226"/>
      <c r="J5" s="171"/>
      <c r="K5" s="226"/>
      <c r="L5" s="171"/>
      <c r="M5" s="72"/>
      <c r="N5" s="234"/>
      <c r="O5" s="226"/>
      <c r="P5" s="171"/>
      <c r="Q5" s="228">
        <f t="shared" si="0"/>
        <v>0</v>
      </c>
      <c r="R5" s="230">
        <f t="shared" si="1"/>
        <v>0</v>
      </c>
      <c r="S5" s="32">
        <f t="shared" si="2"/>
        <v>0</v>
      </c>
      <c r="T5" s="53">
        <v>5</v>
      </c>
    </row>
    <row r="6" spans="1:20" ht="14.25">
      <c r="A6" s="53">
        <v>4</v>
      </c>
      <c r="B6" s="110" t="s">
        <v>13</v>
      </c>
      <c r="C6" s="247">
        <v>1992</v>
      </c>
      <c r="D6" s="439">
        <v>16</v>
      </c>
      <c r="E6" s="169"/>
      <c r="F6" s="7"/>
      <c r="G6" s="169"/>
      <c r="H6" s="7"/>
      <c r="I6" s="226"/>
      <c r="J6" s="171"/>
      <c r="K6" s="226"/>
      <c r="L6" s="171"/>
      <c r="M6" s="72"/>
      <c r="N6" s="234"/>
      <c r="O6" s="295"/>
      <c r="P6" s="298"/>
      <c r="Q6" s="228">
        <f t="shared" si="0"/>
        <v>0</v>
      </c>
      <c r="R6" s="230">
        <f t="shared" si="1"/>
        <v>0</v>
      </c>
      <c r="S6" s="32">
        <f t="shared" si="2"/>
        <v>0</v>
      </c>
      <c r="T6" s="206">
        <v>5</v>
      </c>
    </row>
    <row r="7" spans="1:20" ht="14.25">
      <c r="A7" s="53">
        <v>26</v>
      </c>
      <c r="B7" s="121" t="s">
        <v>210</v>
      </c>
      <c r="C7" s="429">
        <v>1992</v>
      </c>
      <c r="D7" s="440"/>
      <c r="E7" s="262"/>
      <c r="F7" s="256"/>
      <c r="G7" s="262"/>
      <c r="H7" s="256"/>
      <c r="I7" s="295"/>
      <c r="J7" s="298"/>
      <c r="K7" s="226"/>
      <c r="L7" s="171"/>
      <c r="M7" s="297"/>
      <c r="N7" s="420"/>
      <c r="O7" s="226">
        <v>0</v>
      </c>
      <c r="P7" s="171">
        <v>1</v>
      </c>
      <c r="Q7" s="228">
        <f t="shared" si="0"/>
        <v>0</v>
      </c>
      <c r="R7" s="230">
        <f t="shared" si="1"/>
        <v>1</v>
      </c>
      <c r="S7" s="32">
        <f t="shared" si="2"/>
        <v>1</v>
      </c>
      <c r="T7" s="206">
        <v>2</v>
      </c>
    </row>
    <row r="8" spans="1:20" ht="14.25">
      <c r="A8" s="2">
        <v>45</v>
      </c>
      <c r="B8" s="4" t="s">
        <v>12</v>
      </c>
      <c r="C8" s="4">
        <v>1993</v>
      </c>
      <c r="D8" s="438">
        <v>15</v>
      </c>
      <c r="E8" s="169"/>
      <c r="F8" s="7"/>
      <c r="G8" s="169"/>
      <c r="H8" s="7"/>
      <c r="I8" s="226"/>
      <c r="J8" s="171"/>
      <c r="K8" s="226"/>
      <c r="L8" s="171"/>
      <c r="M8" s="72"/>
      <c r="N8" s="234"/>
      <c r="O8" s="226"/>
      <c r="P8" s="171"/>
      <c r="Q8" s="228">
        <f t="shared" si="0"/>
        <v>0</v>
      </c>
      <c r="R8" s="230">
        <f t="shared" si="1"/>
        <v>0</v>
      </c>
      <c r="S8" s="32">
        <f t="shared" si="2"/>
        <v>0</v>
      </c>
      <c r="T8" s="206">
        <v>6</v>
      </c>
    </row>
    <row r="9" spans="1:20" ht="14.25">
      <c r="A9" s="2">
        <v>98</v>
      </c>
      <c r="B9" s="4" t="s">
        <v>48</v>
      </c>
      <c r="C9" s="4">
        <v>1993</v>
      </c>
      <c r="D9" s="438">
        <v>14</v>
      </c>
      <c r="E9" s="169">
        <v>2</v>
      </c>
      <c r="F9" s="7">
        <v>0</v>
      </c>
      <c r="G9" s="169"/>
      <c r="H9" s="7"/>
      <c r="I9" s="226">
        <v>0</v>
      </c>
      <c r="J9" s="171">
        <v>2</v>
      </c>
      <c r="K9" s="226"/>
      <c r="L9" s="171"/>
      <c r="M9" s="72"/>
      <c r="N9" s="234"/>
      <c r="O9" s="226"/>
      <c r="P9" s="171"/>
      <c r="Q9" s="228">
        <f t="shared" si="0"/>
        <v>2</v>
      </c>
      <c r="R9" s="230">
        <f t="shared" si="1"/>
        <v>2</v>
      </c>
      <c r="S9" s="32">
        <f t="shared" si="2"/>
        <v>4</v>
      </c>
      <c r="T9" s="206">
        <v>6</v>
      </c>
    </row>
    <row r="10" spans="1:20" ht="14.25">
      <c r="A10" s="2">
        <v>16</v>
      </c>
      <c r="B10" s="4" t="s">
        <v>43</v>
      </c>
      <c r="C10" s="4">
        <v>1990</v>
      </c>
      <c r="D10" s="438">
        <v>18</v>
      </c>
      <c r="E10" s="169"/>
      <c r="F10" s="7"/>
      <c r="G10" s="262"/>
      <c r="H10" s="256"/>
      <c r="I10" s="295"/>
      <c r="J10" s="298"/>
      <c r="K10" s="295"/>
      <c r="L10" s="298"/>
      <c r="M10" s="297"/>
      <c r="N10" s="420"/>
      <c r="O10" s="295"/>
      <c r="P10" s="298"/>
      <c r="Q10" s="228">
        <f t="shared" si="0"/>
        <v>0</v>
      </c>
      <c r="R10" s="230">
        <f t="shared" si="1"/>
        <v>0</v>
      </c>
      <c r="S10" s="32">
        <f t="shared" si="2"/>
        <v>0</v>
      </c>
      <c r="T10" s="206">
        <v>1</v>
      </c>
    </row>
    <row r="11" spans="1:20" ht="14.25">
      <c r="A11" s="2">
        <v>23</v>
      </c>
      <c r="B11" s="89" t="s">
        <v>142</v>
      </c>
      <c r="C11" s="89">
        <v>1992</v>
      </c>
      <c r="D11" s="441">
        <v>15</v>
      </c>
      <c r="E11" s="169"/>
      <c r="F11" s="7"/>
      <c r="G11" s="169"/>
      <c r="H11" s="7"/>
      <c r="I11" s="226"/>
      <c r="J11" s="171"/>
      <c r="K11" s="226"/>
      <c r="L11" s="171"/>
      <c r="M11" s="72">
        <v>0</v>
      </c>
      <c r="N11" s="234">
        <v>1</v>
      </c>
      <c r="O11" s="226"/>
      <c r="P11" s="171"/>
      <c r="Q11" s="228">
        <f t="shared" si="0"/>
        <v>0</v>
      </c>
      <c r="R11" s="230">
        <f t="shared" si="1"/>
        <v>1</v>
      </c>
      <c r="S11" s="32">
        <f t="shared" si="2"/>
        <v>1</v>
      </c>
      <c r="T11" s="206">
        <v>6</v>
      </c>
    </row>
    <row r="12" spans="1:20" ht="14.25">
      <c r="A12" s="2">
        <v>15</v>
      </c>
      <c r="B12" s="4" t="s">
        <v>11</v>
      </c>
      <c r="C12" s="4">
        <v>1985</v>
      </c>
      <c r="D12" s="438">
        <v>23</v>
      </c>
      <c r="E12" s="169">
        <v>0</v>
      </c>
      <c r="F12" s="7">
        <v>1</v>
      </c>
      <c r="G12" s="169">
        <v>2</v>
      </c>
      <c r="H12" s="7">
        <v>0</v>
      </c>
      <c r="I12" s="226">
        <v>1</v>
      </c>
      <c r="J12" s="171">
        <v>1</v>
      </c>
      <c r="K12" s="226">
        <v>1</v>
      </c>
      <c r="L12" s="171">
        <v>1</v>
      </c>
      <c r="M12" s="72">
        <v>6</v>
      </c>
      <c r="N12" s="234">
        <v>1</v>
      </c>
      <c r="O12" s="226">
        <v>5</v>
      </c>
      <c r="P12" s="171">
        <v>0</v>
      </c>
      <c r="Q12" s="228">
        <f t="shared" si="0"/>
        <v>15</v>
      </c>
      <c r="R12" s="230">
        <f t="shared" si="1"/>
        <v>4</v>
      </c>
      <c r="S12" s="191">
        <f t="shared" si="2"/>
        <v>19</v>
      </c>
      <c r="T12" s="206">
        <v>6</v>
      </c>
    </row>
    <row r="13" spans="1:20" ht="14.25">
      <c r="A13" s="2">
        <v>94</v>
      </c>
      <c r="B13" s="4" t="s">
        <v>47</v>
      </c>
      <c r="C13" s="4">
        <v>1994</v>
      </c>
      <c r="D13" s="438">
        <v>14</v>
      </c>
      <c r="E13" s="169"/>
      <c r="F13" s="7"/>
      <c r="G13" s="169"/>
      <c r="H13" s="7"/>
      <c r="I13" s="295"/>
      <c r="J13" s="298"/>
      <c r="K13" s="226">
        <v>1</v>
      </c>
      <c r="L13" s="171">
        <v>2</v>
      </c>
      <c r="M13" s="72"/>
      <c r="N13" s="234"/>
      <c r="O13" s="226"/>
      <c r="P13" s="171"/>
      <c r="Q13" s="228">
        <f t="shared" si="0"/>
        <v>1</v>
      </c>
      <c r="R13" s="230">
        <f t="shared" si="1"/>
        <v>2</v>
      </c>
      <c r="S13" s="32">
        <f t="shared" si="2"/>
        <v>3</v>
      </c>
      <c r="T13" s="206">
        <v>5</v>
      </c>
    </row>
    <row r="14" spans="1:20" ht="14.25">
      <c r="A14" s="2">
        <v>29</v>
      </c>
      <c r="B14" s="4" t="s">
        <v>45</v>
      </c>
      <c r="C14" s="4">
        <v>1993</v>
      </c>
      <c r="D14" s="438">
        <v>15</v>
      </c>
      <c r="E14" s="169"/>
      <c r="F14" s="7"/>
      <c r="G14" s="169"/>
      <c r="H14" s="7"/>
      <c r="I14" s="226">
        <v>2</v>
      </c>
      <c r="J14" s="171">
        <v>0</v>
      </c>
      <c r="K14" s="226">
        <v>1</v>
      </c>
      <c r="L14" s="171">
        <v>0</v>
      </c>
      <c r="M14" s="72"/>
      <c r="N14" s="234"/>
      <c r="O14" s="295"/>
      <c r="P14" s="298"/>
      <c r="Q14" s="228">
        <f t="shared" si="0"/>
        <v>3</v>
      </c>
      <c r="R14" s="230">
        <f t="shared" si="1"/>
        <v>0</v>
      </c>
      <c r="S14" s="32">
        <f t="shared" si="2"/>
        <v>3</v>
      </c>
      <c r="T14" s="206">
        <v>5</v>
      </c>
    </row>
    <row r="15" spans="1:20" ht="14.25">
      <c r="A15" s="2">
        <v>92</v>
      </c>
      <c r="B15" s="4" t="s">
        <v>44</v>
      </c>
      <c r="C15" s="4">
        <v>1992</v>
      </c>
      <c r="D15" s="438">
        <v>15</v>
      </c>
      <c r="E15" s="169">
        <v>2</v>
      </c>
      <c r="F15" s="7">
        <v>0</v>
      </c>
      <c r="G15" s="169"/>
      <c r="H15" s="7"/>
      <c r="I15" s="226">
        <v>3</v>
      </c>
      <c r="J15" s="171">
        <v>1</v>
      </c>
      <c r="K15" s="226">
        <v>1</v>
      </c>
      <c r="L15" s="171">
        <v>1</v>
      </c>
      <c r="M15" s="72">
        <v>2</v>
      </c>
      <c r="N15" s="234">
        <v>4</v>
      </c>
      <c r="O15" s="226">
        <v>1</v>
      </c>
      <c r="P15" s="171">
        <v>1</v>
      </c>
      <c r="Q15" s="228">
        <f t="shared" si="0"/>
        <v>9</v>
      </c>
      <c r="R15" s="230">
        <f t="shared" si="1"/>
        <v>7</v>
      </c>
      <c r="S15" s="191">
        <f t="shared" si="2"/>
        <v>16</v>
      </c>
      <c r="T15" s="206">
        <v>6</v>
      </c>
    </row>
    <row r="16" spans="1:20" ht="14.25">
      <c r="A16" s="2">
        <v>13</v>
      </c>
      <c r="B16" s="4" t="s">
        <v>42</v>
      </c>
      <c r="C16" s="4">
        <v>1990</v>
      </c>
      <c r="D16" s="438">
        <v>18</v>
      </c>
      <c r="E16" s="436"/>
      <c r="F16" s="257"/>
      <c r="G16" s="169"/>
      <c r="H16" s="7"/>
      <c r="I16" s="226"/>
      <c r="J16" s="171"/>
      <c r="K16" s="226"/>
      <c r="L16" s="171"/>
      <c r="M16" s="72"/>
      <c r="N16" s="234"/>
      <c r="O16" s="226">
        <v>0</v>
      </c>
      <c r="P16" s="171">
        <v>1</v>
      </c>
      <c r="Q16" s="228">
        <f t="shared" si="0"/>
        <v>0</v>
      </c>
      <c r="R16" s="230">
        <f t="shared" si="1"/>
        <v>1</v>
      </c>
      <c r="S16" s="32">
        <f t="shared" si="2"/>
        <v>1</v>
      </c>
      <c r="T16" s="206">
        <v>5</v>
      </c>
    </row>
    <row r="17" spans="1:20" ht="14.25">
      <c r="A17" s="2">
        <v>18</v>
      </c>
      <c r="B17" s="89" t="s">
        <v>79</v>
      </c>
      <c r="C17" s="89">
        <v>1988</v>
      </c>
      <c r="D17" s="441">
        <v>20</v>
      </c>
      <c r="E17" s="262"/>
      <c r="F17" s="256"/>
      <c r="G17" s="262"/>
      <c r="H17" s="256"/>
      <c r="I17" s="226">
        <v>1</v>
      </c>
      <c r="J17" s="171">
        <v>0</v>
      </c>
      <c r="K17" s="226"/>
      <c r="L17" s="171"/>
      <c r="M17" s="72"/>
      <c r="N17" s="234"/>
      <c r="O17" s="226"/>
      <c r="P17" s="171"/>
      <c r="Q17" s="228">
        <f t="shared" si="0"/>
        <v>1</v>
      </c>
      <c r="R17" s="230">
        <f t="shared" si="1"/>
        <v>0</v>
      </c>
      <c r="S17" s="32">
        <f t="shared" si="2"/>
        <v>1</v>
      </c>
      <c r="T17" s="206">
        <v>4</v>
      </c>
    </row>
    <row r="18" spans="1:20" ht="14.25">
      <c r="A18" s="2">
        <v>8</v>
      </c>
      <c r="B18" s="4" t="s">
        <v>124</v>
      </c>
      <c r="C18" s="4">
        <v>1988</v>
      </c>
      <c r="D18" s="438">
        <v>20</v>
      </c>
      <c r="E18" s="169"/>
      <c r="F18" s="7"/>
      <c r="G18" s="169">
        <v>3</v>
      </c>
      <c r="H18" s="7">
        <v>0</v>
      </c>
      <c r="I18" s="226"/>
      <c r="J18" s="171"/>
      <c r="K18" s="226">
        <v>1</v>
      </c>
      <c r="L18" s="171">
        <v>0</v>
      </c>
      <c r="M18" s="72"/>
      <c r="N18" s="234"/>
      <c r="O18" s="226">
        <v>1</v>
      </c>
      <c r="P18" s="171">
        <v>1</v>
      </c>
      <c r="Q18" s="228">
        <f t="shared" si="0"/>
        <v>5</v>
      </c>
      <c r="R18" s="230">
        <f t="shared" si="1"/>
        <v>1</v>
      </c>
      <c r="S18" s="32">
        <f t="shared" si="2"/>
        <v>6</v>
      </c>
      <c r="T18" s="206">
        <v>6</v>
      </c>
    </row>
    <row r="19" spans="1:20" ht="14.25">
      <c r="A19" s="2">
        <v>2</v>
      </c>
      <c r="B19" s="4" t="s">
        <v>113</v>
      </c>
      <c r="C19" s="4">
        <v>1993</v>
      </c>
      <c r="D19" s="438">
        <v>14</v>
      </c>
      <c r="E19" s="169">
        <v>0</v>
      </c>
      <c r="F19" s="7">
        <v>1</v>
      </c>
      <c r="G19" s="262"/>
      <c r="H19" s="256"/>
      <c r="I19" s="295"/>
      <c r="J19" s="298"/>
      <c r="K19" s="226"/>
      <c r="L19" s="171"/>
      <c r="M19" s="72"/>
      <c r="N19" s="234"/>
      <c r="O19" s="226"/>
      <c r="P19" s="171"/>
      <c r="Q19" s="228">
        <f t="shared" si="0"/>
        <v>0</v>
      </c>
      <c r="R19" s="230">
        <f t="shared" si="1"/>
        <v>1</v>
      </c>
      <c r="S19" s="32">
        <f t="shared" si="2"/>
        <v>1</v>
      </c>
      <c r="T19" s="206">
        <v>4</v>
      </c>
    </row>
    <row r="20" spans="1:20" ht="14.25">
      <c r="A20" s="2">
        <v>24</v>
      </c>
      <c r="B20" s="4" t="s">
        <v>77</v>
      </c>
      <c r="C20" s="4">
        <v>1971</v>
      </c>
      <c r="D20" s="438"/>
      <c r="E20" s="169"/>
      <c r="F20" s="7"/>
      <c r="G20" s="169"/>
      <c r="H20" s="7"/>
      <c r="I20" s="226"/>
      <c r="J20" s="171"/>
      <c r="K20" s="226"/>
      <c r="L20" s="171"/>
      <c r="M20" s="72"/>
      <c r="N20" s="171"/>
      <c r="O20" s="226"/>
      <c r="P20" s="171"/>
      <c r="Q20" s="228">
        <f t="shared" si="0"/>
        <v>0</v>
      </c>
      <c r="R20" s="230">
        <f t="shared" si="1"/>
        <v>0</v>
      </c>
      <c r="S20" s="32">
        <f t="shared" si="2"/>
        <v>0</v>
      </c>
      <c r="T20" s="206">
        <v>6</v>
      </c>
    </row>
    <row r="21" spans="1:20" ht="15" thickBot="1">
      <c r="A21" s="255"/>
      <c r="B21" s="431" t="s">
        <v>62</v>
      </c>
      <c r="C21" s="431"/>
      <c r="D21" s="442"/>
      <c r="E21" s="432"/>
      <c r="F21" s="9"/>
      <c r="G21" s="432"/>
      <c r="H21" s="9"/>
      <c r="I21" s="433"/>
      <c r="J21" s="73"/>
      <c r="K21" s="433"/>
      <c r="L21" s="73"/>
      <c r="M21" s="433">
        <v>2</v>
      </c>
      <c r="N21" s="435"/>
      <c r="O21" s="433"/>
      <c r="P21" s="434"/>
      <c r="Q21" s="228">
        <f t="shared" si="0"/>
        <v>2</v>
      </c>
      <c r="R21" s="230">
        <f t="shared" si="1"/>
        <v>0</v>
      </c>
      <c r="S21" s="32">
        <f t="shared" si="2"/>
        <v>2</v>
      </c>
      <c r="T21" s="206"/>
    </row>
    <row r="22" spans="1:20" ht="15" thickBot="1">
      <c r="A22" s="263"/>
      <c r="B22" s="263"/>
      <c r="C22" s="263"/>
      <c r="D22" s="264">
        <f>AVERAGE(D3:D20)</f>
        <v>16.6</v>
      </c>
      <c r="E22" s="255">
        <f>SUM(E3:E20)</f>
        <v>4</v>
      </c>
      <c r="F22" s="255">
        <f>SUM(F3:F20)</f>
        <v>2</v>
      </c>
      <c r="G22" s="255">
        <f aca="true" t="shared" si="3" ref="G22:P22">SUM(G3:G20)</f>
        <v>5</v>
      </c>
      <c r="H22" s="255">
        <f t="shared" si="3"/>
        <v>0</v>
      </c>
      <c r="I22" s="255">
        <f t="shared" si="3"/>
        <v>7</v>
      </c>
      <c r="J22" s="255">
        <f t="shared" si="3"/>
        <v>4</v>
      </c>
      <c r="K22" s="255">
        <f t="shared" si="3"/>
        <v>5</v>
      </c>
      <c r="L22" s="255">
        <f t="shared" si="3"/>
        <v>4</v>
      </c>
      <c r="M22" s="255">
        <f>SUM(M3:M21)</f>
        <v>10</v>
      </c>
      <c r="N22" s="255">
        <f t="shared" si="3"/>
        <v>6</v>
      </c>
      <c r="O22" s="255">
        <f t="shared" si="3"/>
        <v>7</v>
      </c>
      <c r="P22" s="255">
        <f t="shared" si="3"/>
        <v>4</v>
      </c>
      <c r="Q22" s="231">
        <f>E22+G22+I22+K22+M22+O22</f>
        <v>38</v>
      </c>
      <c r="R22" s="232">
        <f>F22+H22+J22+L22+N22+P22</f>
        <v>20</v>
      </c>
      <c r="S22" s="233">
        <f>SUM(Q22:R22)</f>
        <v>58</v>
      </c>
      <c r="T22" s="53"/>
    </row>
  </sheetData>
  <mergeCells count="6">
    <mergeCell ref="O1:P1"/>
    <mergeCell ref="M1:N1"/>
    <mergeCell ref="E1:F1"/>
    <mergeCell ref="G1:H1"/>
    <mergeCell ref="K1:L1"/>
    <mergeCell ref="I1:J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M32" sqref="M32"/>
    </sheetView>
  </sheetViews>
  <sheetFormatPr defaultColWidth="9.00390625" defaultRowHeight="14.25"/>
  <cols>
    <col min="1" max="1" width="2.375" style="16" bestFit="1" customWidth="1"/>
    <col min="2" max="2" width="3.75390625" style="16" customWidth="1"/>
    <col min="3" max="3" width="16.375" style="122" customWidth="1"/>
    <col min="4" max="5" width="6.125" style="122" customWidth="1"/>
    <col min="6" max="6" width="6.00390625" style="16" customWidth="1"/>
    <col min="7" max="7" width="5.00390625" style="16" customWidth="1"/>
    <col min="8" max="9" width="6.375" style="16" customWidth="1"/>
    <col min="10" max="35" width="9.125" style="16" customWidth="1"/>
    <col min="36" max="16384" width="9.00390625" style="16" customWidth="1"/>
  </cols>
  <sheetData>
    <row r="1" spans="2:9" s="115" customFormat="1" ht="15.75" thickBot="1">
      <c r="B1" s="112"/>
      <c r="C1" s="118" t="s">
        <v>0</v>
      </c>
      <c r="D1" s="248"/>
      <c r="E1" s="248"/>
      <c r="F1" s="602" t="s">
        <v>144</v>
      </c>
      <c r="G1" s="603"/>
      <c r="H1" s="27"/>
      <c r="I1" s="112" t="s">
        <v>34</v>
      </c>
    </row>
    <row r="2" spans="2:9" s="115" customFormat="1" ht="15.75" thickBot="1">
      <c r="B2" s="112"/>
      <c r="C2" s="119"/>
      <c r="D2" s="249"/>
      <c r="E2" s="249"/>
      <c r="F2" s="27">
        <v>6</v>
      </c>
      <c r="G2" s="113">
        <v>7</v>
      </c>
      <c r="H2" s="503"/>
      <c r="I2" s="112"/>
    </row>
    <row r="3" spans="1:10" ht="14.25">
      <c r="A3" s="253">
        <v>1</v>
      </c>
      <c r="B3" s="59">
        <v>14</v>
      </c>
      <c r="C3" s="120" t="s">
        <v>16</v>
      </c>
      <c r="D3" s="250">
        <v>1993</v>
      </c>
      <c r="E3" s="250">
        <v>14</v>
      </c>
      <c r="F3" s="316"/>
      <c r="G3" s="317"/>
      <c r="H3" s="504">
        <f aca="true" t="shared" si="0" ref="H3:H24">SUM(F3:G3)</f>
        <v>0</v>
      </c>
      <c r="I3" s="206">
        <v>1</v>
      </c>
      <c r="J3" s="116"/>
    </row>
    <row r="4" spans="1:10" ht="14.25">
      <c r="A4" s="253">
        <v>2</v>
      </c>
      <c r="B4" s="2">
        <v>24</v>
      </c>
      <c r="C4" s="121" t="s">
        <v>1</v>
      </c>
      <c r="D4" s="251">
        <v>1990</v>
      </c>
      <c r="E4" s="251">
        <v>18</v>
      </c>
      <c r="F4" s="6">
        <v>1</v>
      </c>
      <c r="G4" s="7">
        <v>1</v>
      </c>
      <c r="H4" s="198">
        <f t="shared" si="0"/>
        <v>2</v>
      </c>
      <c r="I4" s="206">
        <v>1</v>
      </c>
      <c r="J4" s="116"/>
    </row>
    <row r="5" spans="1:10" ht="14.25">
      <c r="A5" s="253">
        <v>3</v>
      </c>
      <c r="B5" s="2">
        <v>16</v>
      </c>
      <c r="C5" s="121" t="s">
        <v>119</v>
      </c>
      <c r="D5" s="251">
        <v>1993</v>
      </c>
      <c r="E5" s="251">
        <v>15</v>
      </c>
      <c r="F5" s="258"/>
      <c r="G5" s="256"/>
      <c r="H5" s="198">
        <f t="shared" si="0"/>
        <v>0</v>
      </c>
      <c r="I5" s="206">
        <v>0</v>
      </c>
      <c r="J5" s="116"/>
    </row>
    <row r="6" spans="1:10" ht="14.25">
      <c r="A6" s="253">
        <v>4</v>
      </c>
      <c r="B6" s="2">
        <v>87</v>
      </c>
      <c r="C6" s="121" t="s">
        <v>2</v>
      </c>
      <c r="D6" s="251">
        <v>1987</v>
      </c>
      <c r="E6" s="251"/>
      <c r="F6" s="258"/>
      <c r="G6" s="256"/>
      <c r="H6" s="198">
        <f t="shared" si="0"/>
        <v>0</v>
      </c>
      <c r="I6" s="206">
        <v>0</v>
      </c>
      <c r="J6" s="116"/>
    </row>
    <row r="7" spans="1:10" ht="14.25">
      <c r="A7" s="253">
        <v>5</v>
      </c>
      <c r="B7" s="2">
        <v>21</v>
      </c>
      <c r="C7" s="121" t="s">
        <v>17</v>
      </c>
      <c r="D7" s="251">
        <v>1994</v>
      </c>
      <c r="E7" s="251">
        <v>14</v>
      </c>
      <c r="F7" s="258"/>
      <c r="G7" s="256"/>
      <c r="H7" s="198">
        <f t="shared" si="0"/>
        <v>0</v>
      </c>
      <c r="I7" s="206">
        <v>0</v>
      </c>
      <c r="J7" s="116"/>
    </row>
    <row r="8" spans="1:10" ht="14.25">
      <c r="A8" s="253">
        <v>6</v>
      </c>
      <c r="B8" s="2">
        <v>12</v>
      </c>
      <c r="C8" s="121" t="s">
        <v>3</v>
      </c>
      <c r="D8" s="251">
        <v>1991</v>
      </c>
      <c r="E8" s="251">
        <v>17</v>
      </c>
      <c r="F8" s="258"/>
      <c r="G8" s="256"/>
      <c r="H8" s="198">
        <f t="shared" si="0"/>
        <v>0</v>
      </c>
      <c r="I8" s="206">
        <v>0</v>
      </c>
      <c r="J8" s="116"/>
    </row>
    <row r="9" spans="1:10" ht="14.25">
      <c r="A9" s="253">
        <v>7</v>
      </c>
      <c r="B9" s="2">
        <v>92</v>
      </c>
      <c r="C9" s="121" t="s">
        <v>18</v>
      </c>
      <c r="D9" s="251">
        <v>1993</v>
      </c>
      <c r="E9" s="251">
        <v>14</v>
      </c>
      <c r="F9" s="258"/>
      <c r="G9" s="256"/>
      <c r="H9" s="198">
        <f t="shared" si="0"/>
        <v>0</v>
      </c>
      <c r="I9" s="206">
        <v>0</v>
      </c>
      <c r="J9" s="116"/>
    </row>
    <row r="10" spans="1:10" ht="12.75">
      <c r="A10" s="253">
        <v>8</v>
      </c>
      <c r="B10" s="2">
        <v>13</v>
      </c>
      <c r="C10" s="121" t="s">
        <v>4</v>
      </c>
      <c r="D10" s="251">
        <v>1989</v>
      </c>
      <c r="E10" s="251">
        <v>19</v>
      </c>
      <c r="F10" s="6"/>
      <c r="G10" s="7"/>
      <c r="H10" s="198">
        <f t="shared" si="0"/>
        <v>0</v>
      </c>
      <c r="I10" s="2">
        <v>1</v>
      </c>
      <c r="J10" s="116"/>
    </row>
    <row r="11" spans="1:10" ht="12.75">
      <c r="A11" s="253">
        <v>9</v>
      </c>
      <c r="B11" s="2">
        <v>31</v>
      </c>
      <c r="C11" s="121" t="s">
        <v>19</v>
      </c>
      <c r="D11" s="251">
        <v>1993</v>
      </c>
      <c r="E11" s="251">
        <v>14</v>
      </c>
      <c r="F11" s="6">
        <v>1</v>
      </c>
      <c r="G11" s="7">
        <v>0</v>
      </c>
      <c r="H11" s="198">
        <f t="shared" si="0"/>
        <v>1</v>
      </c>
      <c r="I11" s="2">
        <v>1</v>
      </c>
      <c r="J11" s="116"/>
    </row>
    <row r="12" spans="1:10" ht="12.75">
      <c r="A12" s="253">
        <v>10</v>
      </c>
      <c r="B12" s="2">
        <v>44</v>
      </c>
      <c r="C12" s="110" t="s">
        <v>5</v>
      </c>
      <c r="D12" s="252">
        <v>1991</v>
      </c>
      <c r="E12" s="252">
        <v>17</v>
      </c>
      <c r="F12" s="6"/>
      <c r="G12" s="7"/>
      <c r="H12" s="198">
        <f t="shared" si="0"/>
        <v>0</v>
      </c>
      <c r="I12" s="2">
        <v>1</v>
      </c>
      <c r="J12" s="116"/>
    </row>
    <row r="13" spans="1:10" ht="12.75">
      <c r="A13" s="253">
        <v>11</v>
      </c>
      <c r="B13" s="2">
        <v>19</v>
      </c>
      <c r="C13" s="121" t="s">
        <v>27</v>
      </c>
      <c r="D13" s="251">
        <v>1990</v>
      </c>
      <c r="E13" s="251">
        <v>18</v>
      </c>
      <c r="F13" s="6">
        <v>1</v>
      </c>
      <c r="G13" s="7">
        <v>1</v>
      </c>
      <c r="H13" s="198">
        <f t="shared" si="0"/>
        <v>2</v>
      </c>
      <c r="I13" s="2">
        <v>1</v>
      </c>
      <c r="J13" s="116"/>
    </row>
    <row r="14" spans="1:10" ht="12.75">
      <c r="A14" s="253">
        <v>12</v>
      </c>
      <c r="B14" s="2">
        <v>29</v>
      </c>
      <c r="C14" s="121" t="s">
        <v>30</v>
      </c>
      <c r="D14" s="251">
        <v>1988</v>
      </c>
      <c r="E14" s="251">
        <v>20</v>
      </c>
      <c r="F14" s="6"/>
      <c r="G14" s="7"/>
      <c r="H14" s="198">
        <f t="shared" si="0"/>
        <v>0</v>
      </c>
      <c r="I14" s="2">
        <v>1</v>
      </c>
      <c r="J14" s="116"/>
    </row>
    <row r="15" spans="1:10" ht="12.75">
      <c r="A15" s="253">
        <v>13</v>
      </c>
      <c r="B15" s="2">
        <v>7</v>
      </c>
      <c r="C15" s="121" t="s">
        <v>26</v>
      </c>
      <c r="D15" s="251">
        <v>1989</v>
      </c>
      <c r="E15" s="251"/>
      <c r="F15" s="258"/>
      <c r="G15" s="256"/>
      <c r="H15" s="198">
        <f t="shared" si="0"/>
        <v>0</v>
      </c>
      <c r="I15" s="2">
        <v>0</v>
      </c>
      <c r="J15" s="116"/>
    </row>
    <row r="16" spans="1:10" s="115" customFormat="1" ht="12.75">
      <c r="A16" s="253">
        <v>14</v>
      </c>
      <c r="B16" s="2">
        <v>23</v>
      </c>
      <c r="C16" s="121" t="s">
        <v>49</v>
      </c>
      <c r="D16" s="251">
        <v>1990</v>
      </c>
      <c r="E16" s="251">
        <v>18</v>
      </c>
      <c r="F16" s="6"/>
      <c r="G16" s="7"/>
      <c r="H16" s="198">
        <f t="shared" si="0"/>
        <v>0</v>
      </c>
      <c r="I16" s="2">
        <v>1</v>
      </c>
      <c r="J16" s="116"/>
    </row>
    <row r="17" spans="1:10" ht="12.75">
      <c r="A17" s="253">
        <v>15</v>
      </c>
      <c r="B17" s="2">
        <v>5</v>
      </c>
      <c r="C17" s="121" t="s">
        <v>6</v>
      </c>
      <c r="D17" s="251">
        <v>1991</v>
      </c>
      <c r="E17" s="251">
        <v>17</v>
      </c>
      <c r="F17" s="6">
        <v>2</v>
      </c>
      <c r="G17" s="7">
        <v>3</v>
      </c>
      <c r="H17" s="199">
        <f t="shared" si="0"/>
        <v>5</v>
      </c>
      <c r="I17" s="2">
        <v>1</v>
      </c>
      <c r="J17" s="116"/>
    </row>
    <row r="18" spans="1:10" ht="12.75">
      <c r="A18" s="253">
        <v>16</v>
      </c>
      <c r="B18" s="2">
        <v>15</v>
      </c>
      <c r="C18" s="121" t="s">
        <v>116</v>
      </c>
      <c r="D18" s="251">
        <v>1992</v>
      </c>
      <c r="E18" s="251">
        <v>16</v>
      </c>
      <c r="F18" s="258"/>
      <c r="G18" s="256"/>
      <c r="H18" s="198">
        <f t="shared" si="0"/>
        <v>0</v>
      </c>
      <c r="I18" s="2">
        <v>0</v>
      </c>
      <c r="J18" s="116"/>
    </row>
    <row r="19" spans="1:10" ht="12.75">
      <c r="A19" s="253">
        <v>17</v>
      </c>
      <c r="B19" s="2">
        <v>27</v>
      </c>
      <c r="C19" s="121" t="s">
        <v>57</v>
      </c>
      <c r="D19" s="251">
        <v>1989</v>
      </c>
      <c r="E19" s="251">
        <v>18</v>
      </c>
      <c r="F19" s="258"/>
      <c r="G19" s="256"/>
      <c r="H19" s="198">
        <f t="shared" si="0"/>
        <v>0</v>
      </c>
      <c r="I19" s="2">
        <v>0</v>
      </c>
      <c r="J19" s="116"/>
    </row>
    <row r="20" spans="1:10" ht="12.75">
      <c r="A20" s="253">
        <v>18</v>
      </c>
      <c r="B20" s="2">
        <v>8</v>
      </c>
      <c r="C20" s="121" t="s">
        <v>7</v>
      </c>
      <c r="D20" s="251">
        <v>1987</v>
      </c>
      <c r="E20" s="251">
        <v>21</v>
      </c>
      <c r="F20" s="258"/>
      <c r="G20" s="256"/>
      <c r="H20" s="198">
        <f t="shared" si="0"/>
        <v>0</v>
      </c>
      <c r="I20" s="2">
        <v>0</v>
      </c>
      <c r="J20" s="116"/>
    </row>
    <row r="21" spans="1:10" ht="12.75">
      <c r="A21" s="253">
        <v>19</v>
      </c>
      <c r="B21" s="2">
        <v>20</v>
      </c>
      <c r="C21" s="121" t="s">
        <v>33</v>
      </c>
      <c r="D21" s="251">
        <v>1993</v>
      </c>
      <c r="E21" s="251">
        <v>15</v>
      </c>
      <c r="F21" s="258"/>
      <c r="G21" s="256"/>
      <c r="H21" s="198">
        <f t="shared" si="0"/>
        <v>0</v>
      </c>
      <c r="I21" s="2">
        <v>0</v>
      </c>
      <c r="J21" s="116"/>
    </row>
    <row r="22" spans="1:10" ht="12.75">
      <c r="A22" s="253">
        <v>20</v>
      </c>
      <c r="B22" s="2">
        <v>41</v>
      </c>
      <c r="C22" s="121" t="s">
        <v>8</v>
      </c>
      <c r="D22" s="251">
        <v>1989</v>
      </c>
      <c r="E22" s="251">
        <v>18</v>
      </c>
      <c r="F22" s="258"/>
      <c r="G22" s="256"/>
      <c r="H22" s="198">
        <f t="shared" si="0"/>
        <v>0</v>
      </c>
      <c r="I22" s="2">
        <v>0</v>
      </c>
      <c r="J22" s="116"/>
    </row>
    <row r="23" spans="1:10" ht="12.75">
      <c r="A23" s="253">
        <v>21</v>
      </c>
      <c r="B23" s="2">
        <v>18</v>
      </c>
      <c r="C23" s="121" t="s">
        <v>25</v>
      </c>
      <c r="D23" s="251">
        <v>1993</v>
      </c>
      <c r="E23" s="251">
        <v>14</v>
      </c>
      <c r="F23" s="6">
        <v>1</v>
      </c>
      <c r="G23" s="7">
        <v>1</v>
      </c>
      <c r="H23" s="198">
        <f t="shared" si="0"/>
        <v>2</v>
      </c>
      <c r="I23" s="2">
        <v>1</v>
      </c>
      <c r="J23" s="116"/>
    </row>
    <row r="24" spans="2:10" ht="13.5" thickBot="1">
      <c r="B24" s="2"/>
      <c r="C24" s="121" t="s">
        <v>62</v>
      </c>
      <c r="D24" s="121"/>
      <c r="E24" s="121">
        <f>AVERAGE(E3:E23)</f>
        <v>16.68421052631579</v>
      </c>
      <c r="F24" s="229"/>
      <c r="G24" s="9"/>
      <c r="H24" s="334">
        <f t="shared" si="0"/>
        <v>0</v>
      </c>
      <c r="I24" s="2"/>
      <c r="J24" s="116"/>
    </row>
    <row r="25" spans="6:9" ht="12.75">
      <c r="F25" s="115">
        <f>SUM(F3:F24)</f>
        <v>6</v>
      </c>
      <c r="G25" s="16">
        <f>SUM(G3:G24)</f>
        <v>6</v>
      </c>
      <c r="H25" s="16">
        <f>SUM(H3:H24)</f>
        <v>12</v>
      </c>
      <c r="I25" s="117"/>
    </row>
    <row r="27" spans="3:5" ht="14.25">
      <c r="C27" s="101"/>
      <c r="D27" s="101"/>
      <c r="E27" s="101"/>
    </row>
    <row r="28" spans="3:5" ht="14.25">
      <c r="C28" s="35"/>
      <c r="D28" s="35"/>
      <c r="E28" s="35"/>
    </row>
    <row r="29" spans="3:5" ht="14.25">
      <c r="C29" s="35"/>
      <c r="D29" s="35"/>
      <c r="E29" s="35"/>
    </row>
    <row r="30" spans="3:5" ht="14.25">
      <c r="C30" s="101"/>
      <c r="D30" s="101"/>
      <c r="E30" s="101"/>
    </row>
    <row r="31" spans="3:5" ht="14.25">
      <c r="C31" s="35"/>
      <c r="D31" s="35"/>
      <c r="E31" s="35"/>
    </row>
    <row r="32" spans="3:5" ht="14.25">
      <c r="C32" s="35"/>
      <c r="D32" s="35"/>
      <c r="E32" s="35"/>
    </row>
    <row r="33" spans="3:5" ht="14.25">
      <c r="C33" s="35"/>
      <c r="D33" s="35"/>
      <c r="E33" s="35"/>
    </row>
    <row r="34" spans="3:5" ht="14.25">
      <c r="C34" s="35"/>
      <c r="D34" s="35"/>
      <c r="E34" s="35"/>
    </row>
    <row r="35" spans="3:5" ht="14.25">
      <c r="C35" s="35"/>
      <c r="D35" s="35"/>
      <c r="E35" s="35"/>
    </row>
    <row r="36" spans="3:5" ht="14.25">
      <c r="C36" s="35"/>
      <c r="D36" s="35"/>
      <c r="E36" s="35"/>
    </row>
    <row r="37" spans="3:5" ht="14.25">
      <c r="C37" s="35"/>
      <c r="D37" s="35"/>
      <c r="E37" s="35"/>
    </row>
    <row r="38" spans="3:5" ht="14.25">
      <c r="C38" s="101"/>
      <c r="D38" s="101"/>
      <c r="E38" s="101"/>
    </row>
    <row r="39" spans="3:5" ht="14.25">
      <c r="C39" s="35"/>
      <c r="D39" s="35"/>
      <c r="E39" s="35"/>
    </row>
    <row r="40" spans="3:5" ht="14.25">
      <c r="C40" s="101"/>
      <c r="D40" s="101"/>
      <c r="E40" s="101"/>
    </row>
    <row r="41" spans="3:5" ht="14.25">
      <c r="C41" s="35"/>
      <c r="D41" s="35"/>
      <c r="E41" s="35"/>
    </row>
    <row r="42" spans="3:5" ht="14.25">
      <c r="C42" s="101"/>
      <c r="D42" s="101"/>
      <c r="E42" s="101"/>
    </row>
    <row r="43" spans="3:5" ht="14.25">
      <c r="C43" s="35"/>
      <c r="D43" s="35"/>
      <c r="E43" s="35"/>
    </row>
    <row r="44" spans="3:5" ht="14.25">
      <c r="C44" s="35"/>
      <c r="D44" s="35"/>
      <c r="E44" s="35"/>
    </row>
    <row r="45" spans="3:5" ht="15">
      <c r="C45" s="40"/>
      <c r="D45" s="40"/>
      <c r="E45" s="40"/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2"/>
  <sheetViews>
    <sheetView zoomScale="75" zoomScaleNormal="75" workbookViewId="0" topLeftCell="A1">
      <selection activeCell="AI3" sqref="AI3:AI19"/>
    </sheetView>
  </sheetViews>
  <sheetFormatPr defaultColWidth="9.00390625" defaultRowHeight="14.25"/>
  <cols>
    <col min="1" max="1" width="5.125" style="33" bestFit="1" customWidth="1"/>
    <col min="2" max="2" width="3.125" style="33" bestFit="1" customWidth="1"/>
    <col min="3" max="3" width="17.25390625" style="33" customWidth="1"/>
    <col min="4" max="4" width="3.125" style="33" customWidth="1"/>
    <col min="5" max="5" width="3.625" style="33" customWidth="1"/>
    <col min="6" max="6" width="2.75390625" style="33" customWidth="1"/>
    <col min="7" max="7" width="3.625" style="33" customWidth="1"/>
    <col min="8" max="8" width="4.625" style="33" customWidth="1"/>
    <col min="9" max="9" width="4.25390625" style="33" customWidth="1"/>
    <col min="10" max="10" width="4.125" style="33" customWidth="1"/>
    <col min="11" max="11" width="4.25390625" style="33" customWidth="1"/>
    <col min="12" max="12" width="3.50390625" style="33" customWidth="1"/>
    <col min="13" max="13" width="4.625" style="33" customWidth="1"/>
    <col min="14" max="14" width="3.625" style="33" customWidth="1"/>
    <col min="15" max="15" width="5.625" style="33" customWidth="1"/>
    <col min="16" max="19" width="5.00390625" style="33" customWidth="1"/>
    <col min="20" max="20" width="3.50390625" style="33" customWidth="1"/>
    <col min="21" max="21" width="4.50390625" style="33" customWidth="1"/>
    <col min="22" max="22" width="4.75390625" style="33" bestFit="1" customWidth="1"/>
    <col min="23" max="23" width="5.125" style="33" customWidth="1"/>
    <col min="24" max="24" width="4.25390625" style="37" customWidth="1"/>
    <col min="25" max="25" width="5.625" style="37" customWidth="1"/>
    <col min="26" max="26" width="3.50390625" style="33" customWidth="1"/>
    <col min="27" max="27" width="3.25390625" style="33" customWidth="1"/>
    <col min="28" max="28" width="4.75390625" style="33" customWidth="1"/>
    <col min="29" max="29" width="5.00390625" style="33" customWidth="1"/>
    <col min="30" max="30" width="4.375" style="33" customWidth="1"/>
    <col min="31" max="31" width="6.375" style="33" customWidth="1"/>
    <col min="32" max="32" width="6.25390625" style="33" customWidth="1"/>
    <col min="33" max="33" width="6.50390625" style="33" customWidth="1"/>
    <col min="34" max="34" width="4.625" style="33" customWidth="1"/>
    <col min="35" max="35" width="8.50390625" style="37" bestFit="1" customWidth="1"/>
    <col min="36" max="36" width="6.50390625" style="37" customWidth="1"/>
    <col min="37" max="16384" width="9.00390625" style="33" customWidth="1"/>
  </cols>
  <sheetData>
    <row r="1" spans="2:37" ht="15.75" thickBot="1">
      <c r="B1" s="108"/>
      <c r="C1" s="111" t="s">
        <v>0</v>
      </c>
      <c r="D1" s="604" t="s">
        <v>147</v>
      </c>
      <c r="E1" s="605"/>
      <c r="F1" s="604" t="s">
        <v>135</v>
      </c>
      <c r="G1" s="605"/>
      <c r="H1" s="604" t="s">
        <v>145</v>
      </c>
      <c r="I1" s="605"/>
      <c r="J1" s="604" t="s">
        <v>148</v>
      </c>
      <c r="K1" s="605"/>
      <c r="L1" s="604" t="s">
        <v>137</v>
      </c>
      <c r="M1" s="605"/>
      <c r="N1" s="604" t="s">
        <v>136</v>
      </c>
      <c r="O1" s="605"/>
      <c r="P1" s="349" t="s">
        <v>195</v>
      </c>
      <c r="Q1" s="352"/>
      <c r="R1" s="536" t="s">
        <v>195</v>
      </c>
      <c r="S1" s="536"/>
      <c r="T1" s="574" t="s">
        <v>147</v>
      </c>
      <c r="U1" s="575"/>
      <c r="V1" s="236" t="s">
        <v>135</v>
      </c>
      <c r="W1" s="237"/>
      <c r="X1" s="606" t="s">
        <v>145</v>
      </c>
      <c r="Y1" s="607"/>
      <c r="Z1" s="236" t="s">
        <v>148</v>
      </c>
      <c r="AA1" s="237"/>
      <c r="AB1" s="236" t="s">
        <v>146</v>
      </c>
      <c r="AC1" s="238"/>
      <c r="AD1" s="237" t="s">
        <v>136</v>
      </c>
      <c r="AE1" s="239"/>
      <c r="AF1" s="170" t="s">
        <v>39</v>
      </c>
      <c r="AG1" s="109" t="s">
        <v>40</v>
      </c>
      <c r="AH1" s="2" t="s">
        <v>35</v>
      </c>
      <c r="AI1" s="53" t="s">
        <v>204</v>
      </c>
      <c r="AJ1" s="207" t="s">
        <v>39</v>
      </c>
      <c r="AK1" s="35" t="s">
        <v>217</v>
      </c>
    </row>
    <row r="2" spans="2:37" ht="15" thickBot="1">
      <c r="B2" s="108"/>
      <c r="C2" s="111"/>
      <c r="D2" s="106">
        <v>3</v>
      </c>
      <c r="E2" s="240">
        <v>3</v>
      </c>
      <c r="F2" s="471">
        <v>8</v>
      </c>
      <c r="G2" s="472">
        <v>7</v>
      </c>
      <c r="H2" s="471">
        <v>6</v>
      </c>
      <c r="I2" s="472">
        <v>4</v>
      </c>
      <c r="J2" s="471">
        <v>13</v>
      </c>
      <c r="K2" s="472">
        <v>3</v>
      </c>
      <c r="L2" s="471">
        <v>6</v>
      </c>
      <c r="M2" s="472">
        <v>3</v>
      </c>
      <c r="N2" s="471">
        <v>13</v>
      </c>
      <c r="O2" s="472">
        <v>2</v>
      </c>
      <c r="P2" s="473">
        <v>5</v>
      </c>
      <c r="Q2" s="474">
        <v>0</v>
      </c>
      <c r="R2" s="475">
        <v>6</v>
      </c>
      <c r="S2" s="475">
        <v>0</v>
      </c>
      <c r="T2" s="471">
        <v>8</v>
      </c>
      <c r="U2" s="472">
        <v>3</v>
      </c>
      <c r="V2" s="471">
        <v>6</v>
      </c>
      <c r="W2" s="472">
        <v>4</v>
      </c>
      <c r="X2" s="471">
        <v>18</v>
      </c>
      <c r="Y2" s="476">
        <v>2</v>
      </c>
      <c r="Z2" s="471">
        <v>9</v>
      </c>
      <c r="AA2" s="472">
        <v>2</v>
      </c>
      <c r="AB2" s="471">
        <v>7</v>
      </c>
      <c r="AC2" s="472">
        <v>1</v>
      </c>
      <c r="AD2" s="471">
        <v>12</v>
      </c>
      <c r="AE2" s="472">
        <v>6</v>
      </c>
      <c r="AF2" s="170">
        <f>D2+F2+H2+J2+L2+N2+T2+V2+X2+Z2+AB2+AD2+P2+R2</f>
        <v>120</v>
      </c>
      <c r="AG2" s="170">
        <f>E2+G2+I2+K2+M2+O2+U2+W2+Y2+AA2+AC2+AE2+Q2+S2</f>
        <v>40</v>
      </c>
      <c r="AH2" s="108"/>
      <c r="AI2" s="53"/>
      <c r="AJ2" s="53">
        <f>AF2/14</f>
        <v>8.571428571428571</v>
      </c>
      <c r="AK2" s="53">
        <f>AG2/14</f>
        <v>2.857142857142857</v>
      </c>
    </row>
    <row r="3" spans="1:36" ht="14.25">
      <c r="A3" s="254">
        <v>90</v>
      </c>
      <c r="B3" s="2">
        <v>89</v>
      </c>
      <c r="C3" s="4" t="s">
        <v>46</v>
      </c>
      <c r="D3" s="86"/>
      <c r="E3" s="87"/>
      <c r="F3" s="86"/>
      <c r="G3" s="87"/>
      <c r="H3" s="316"/>
      <c r="I3" s="317"/>
      <c r="J3" s="316"/>
      <c r="K3" s="317"/>
      <c r="L3" s="86"/>
      <c r="M3" s="87"/>
      <c r="N3" s="86"/>
      <c r="O3" s="87"/>
      <c r="P3" s="78"/>
      <c r="Q3" s="79"/>
      <c r="R3" s="353"/>
      <c r="S3" s="353"/>
      <c r="T3" s="316"/>
      <c r="U3" s="317"/>
      <c r="V3" s="86"/>
      <c r="W3" s="87"/>
      <c r="X3" s="316"/>
      <c r="Y3" s="317"/>
      <c r="Z3" s="316"/>
      <c r="AA3" s="317"/>
      <c r="AB3" s="86"/>
      <c r="AC3" s="87"/>
      <c r="AD3" s="336"/>
      <c r="AE3" s="337"/>
      <c r="AF3" s="170">
        <f aca="true" t="shared" si="0" ref="AF3:AF20">D3+F3+H3+J3+L3+N3+T3+V3+X3+Z3+AB3+AD3+P3+R3</f>
        <v>0</v>
      </c>
      <c r="AG3" s="170">
        <f aca="true" t="shared" si="1" ref="AG3:AG21">E3+G3+I3+K3+M3+O3+U3+W3+Y3+AA3+AC3+AE3+Q3+S3</f>
        <v>0</v>
      </c>
      <c r="AH3" s="2">
        <f aca="true" t="shared" si="2" ref="AH3:AH19">SUM(D3:M3,N3:AE3)</f>
        <v>0</v>
      </c>
      <c r="AI3" s="53">
        <v>7</v>
      </c>
      <c r="AJ3" s="201"/>
    </row>
    <row r="4" spans="1:36" ht="14.25">
      <c r="A4" s="254">
        <v>92</v>
      </c>
      <c r="B4" s="2">
        <v>88</v>
      </c>
      <c r="C4" s="4" t="s">
        <v>143</v>
      </c>
      <c r="D4" s="258"/>
      <c r="E4" s="256"/>
      <c r="F4" s="258"/>
      <c r="G4" s="256"/>
      <c r="H4" s="258"/>
      <c r="I4" s="256"/>
      <c r="J4" s="258"/>
      <c r="K4" s="256"/>
      <c r="L4" s="258"/>
      <c r="M4" s="256"/>
      <c r="N4" s="258"/>
      <c r="O4" s="256"/>
      <c r="P4" s="80"/>
      <c r="Q4" s="71"/>
      <c r="R4" s="354"/>
      <c r="S4" s="354"/>
      <c r="T4" s="6"/>
      <c r="U4" s="7"/>
      <c r="V4" s="6"/>
      <c r="W4" s="7"/>
      <c r="X4" s="258"/>
      <c r="Y4" s="256"/>
      <c r="Z4" s="258"/>
      <c r="AA4" s="256"/>
      <c r="AB4" s="6">
        <v>0</v>
      </c>
      <c r="AC4" s="7">
        <v>1</v>
      </c>
      <c r="AD4" s="6"/>
      <c r="AE4" s="7"/>
      <c r="AF4" s="170">
        <f t="shared" si="0"/>
        <v>0</v>
      </c>
      <c r="AG4" s="170">
        <f t="shared" si="1"/>
        <v>1</v>
      </c>
      <c r="AH4" s="2">
        <f>SUM(D4:M4,N4:AE4)</f>
        <v>1</v>
      </c>
      <c r="AI4" s="53">
        <v>5</v>
      </c>
      <c r="AJ4" s="201"/>
    </row>
    <row r="5" spans="1:36" ht="14.25">
      <c r="A5" s="254">
        <v>93</v>
      </c>
      <c r="B5" s="2">
        <v>3</v>
      </c>
      <c r="C5" s="4" t="s">
        <v>55</v>
      </c>
      <c r="D5" s="6"/>
      <c r="E5" s="7"/>
      <c r="F5" s="258"/>
      <c r="G5" s="256"/>
      <c r="H5" s="6">
        <v>0</v>
      </c>
      <c r="I5" s="7">
        <v>1</v>
      </c>
      <c r="J5" s="6"/>
      <c r="K5" s="7"/>
      <c r="L5" s="258"/>
      <c r="M5" s="256"/>
      <c r="N5" s="6">
        <v>0</v>
      </c>
      <c r="O5" s="7">
        <v>1</v>
      </c>
      <c r="P5" s="80"/>
      <c r="Q5" s="71"/>
      <c r="R5" s="75"/>
      <c r="S5" s="75"/>
      <c r="T5" s="6"/>
      <c r="U5" s="7"/>
      <c r="V5" s="6"/>
      <c r="W5" s="7"/>
      <c r="X5" s="258"/>
      <c r="Y5" s="256"/>
      <c r="Z5" s="258"/>
      <c r="AA5" s="256"/>
      <c r="AB5" s="6"/>
      <c r="AC5" s="7"/>
      <c r="AD5" s="6">
        <v>0</v>
      </c>
      <c r="AE5" s="7">
        <v>1</v>
      </c>
      <c r="AF5" s="170">
        <f t="shared" si="0"/>
        <v>0</v>
      </c>
      <c r="AG5" s="170">
        <f t="shared" si="1"/>
        <v>3</v>
      </c>
      <c r="AH5" s="2">
        <f t="shared" si="2"/>
        <v>3</v>
      </c>
      <c r="AI5" s="53">
        <v>10</v>
      </c>
      <c r="AJ5" s="201"/>
    </row>
    <row r="6" spans="1:36" ht="14.25">
      <c r="A6" s="254">
        <v>92</v>
      </c>
      <c r="B6" s="53">
        <v>4</v>
      </c>
      <c r="C6" s="110" t="s">
        <v>13</v>
      </c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80"/>
      <c r="Q6" s="71"/>
      <c r="R6" s="75"/>
      <c r="S6" s="75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170">
        <f t="shared" si="0"/>
        <v>0</v>
      </c>
      <c r="AG6" s="170">
        <f t="shared" si="1"/>
        <v>0</v>
      </c>
      <c r="AH6" s="2">
        <f t="shared" si="2"/>
        <v>0</v>
      </c>
      <c r="AI6" s="53">
        <v>14</v>
      </c>
      <c r="AJ6" s="201"/>
    </row>
    <row r="7" spans="1:36" ht="14.25">
      <c r="A7" s="254">
        <v>92</v>
      </c>
      <c r="B7" s="53">
        <v>26</v>
      </c>
      <c r="C7" s="121" t="s">
        <v>176</v>
      </c>
      <c r="D7" s="258"/>
      <c r="E7" s="256"/>
      <c r="F7" s="258"/>
      <c r="G7" s="256"/>
      <c r="H7" s="258"/>
      <c r="I7" s="256"/>
      <c r="J7" s="258"/>
      <c r="K7" s="256"/>
      <c r="L7" s="6"/>
      <c r="M7" s="7"/>
      <c r="N7" s="258"/>
      <c r="O7" s="256"/>
      <c r="P7" s="80"/>
      <c r="Q7" s="71"/>
      <c r="R7" s="354"/>
      <c r="S7" s="354"/>
      <c r="T7" s="258"/>
      <c r="U7" s="256"/>
      <c r="V7" s="6"/>
      <c r="W7" s="7"/>
      <c r="X7" s="258"/>
      <c r="Y7" s="256"/>
      <c r="Z7" s="258"/>
      <c r="AA7" s="256"/>
      <c r="AB7" s="6"/>
      <c r="AC7" s="7"/>
      <c r="AD7" s="6"/>
      <c r="AE7" s="7"/>
      <c r="AF7" s="170">
        <f t="shared" si="0"/>
        <v>0</v>
      </c>
      <c r="AG7" s="170">
        <f t="shared" si="1"/>
        <v>0</v>
      </c>
      <c r="AH7" s="2">
        <f>SUM(D7:M7,N7:AE7)</f>
        <v>0</v>
      </c>
      <c r="AI7" s="53">
        <v>5</v>
      </c>
      <c r="AJ7" s="201"/>
    </row>
    <row r="8" spans="1:36" ht="14.25">
      <c r="A8" s="254">
        <v>93</v>
      </c>
      <c r="B8" s="2">
        <v>45</v>
      </c>
      <c r="C8" s="4" t="s">
        <v>12</v>
      </c>
      <c r="D8" s="6"/>
      <c r="E8" s="7"/>
      <c r="F8" s="6"/>
      <c r="G8" s="7"/>
      <c r="H8" s="6"/>
      <c r="I8" s="7"/>
      <c r="J8" s="6"/>
      <c r="K8" s="7"/>
      <c r="L8" s="6"/>
      <c r="M8" s="7"/>
      <c r="N8" s="6">
        <v>0</v>
      </c>
      <c r="O8" s="7">
        <v>3</v>
      </c>
      <c r="P8" s="80"/>
      <c r="Q8" s="71"/>
      <c r="R8" s="75"/>
      <c r="S8" s="75"/>
      <c r="T8" s="6"/>
      <c r="U8" s="7"/>
      <c r="V8" s="6"/>
      <c r="W8" s="7"/>
      <c r="X8" s="6"/>
      <c r="Y8" s="7"/>
      <c r="Z8" s="6">
        <v>1</v>
      </c>
      <c r="AA8" s="7">
        <v>1</v>
      </c>
      <c r="AB8" s="6"/>
      <c r="AC8" s="7"/>
      <c r="AD8" s="6">
        <v>0</v>
      </c>
      <c r="AE8" s="7">
        <v>1</v>
      </c>
      <c r="AF8" s="170">
        <f t="shared" si="0"/>
        <v>1</v>
      </c>
      <c r="AG8" s="170">
        <f t="shared" si="1"/>
        <v>5</v>
      </c>
      <c r="AH8" s="2">
        <f t="shared" si="2"/>
        <v>6</v>
      </c>
      <c r="AI8" s="206">
        <v>14</v>
      </c>
      <c r="AJ8" s="201"/>
    </row>
    <row r="9" spans="1:36" ht="14.25">
      <c r="A9" s="254">
        <v>93</v>
      </c>
      <c r="B9" s="2">
        <v>98</v>
      </c>
      <c r="C9" s="4" t="s">
        <v>48</v>
      </c>
      <c r="D9" s="6">
        <v>1</v>
      </c>
      <c r="E9" s="7">
        <v>0</v>
      </c>
      <c r="F9" s="6"/>
      <c r="G9" s="7"/>
      <c r="H9" s="6">
        <v>0</v>
      </c>
      <c r="I9" s="7">
        <v>1</v>
      </c>
      <c r="J9" s="6"/>
      <c r="K9" s="7"/>
      <c r="L9" s="6">
        <v>0</v>
      </c>
      <c r="M9" s="7">
        <v>1</v>
      </c>
      <c r="N9" s="6">
        <v>1</v>
      </c>
      <c r="O9" s="7">
        <v>1</v>
      </c>
      <c r="P9" s="80"/>
      <c r="Q9" s="71"/>
      <c r="R9" s="354"/>
      <c r="S9" s="354"/>
      <c r="T9" s="6"/>
      <c r="U9" s="7"/>
      <c r="V9" s="6">
        <v>1</v>
      </c>
      <c r="W9" s="7">
        <v>0</v>
      </c>
      <c r="X9" s="6">
        <v>0</v>
      </c>
      <c r="Y9" s="7">
        <v>2</v>
      </c>
      <c r="Z9" s="6"/>
      <c r="AA9" s="7"/>
      <c r="AB9" s="6"/>
      <c r="AC9" s="7"/>
      <c r="AD9" s="6"/>
      <c r="AE9" s="7"/>
      <c r="AF9" s="170">
        <f t="shared" si="0"/>
        <v>3</v>
      </c>
      <c r="AG9" s="170">
        <f t="shared" si="1"/>
        <v>5</v>
      </c>
      <c r="AH9" s="2">
        <f t="shared" si="2"/>
        <v>8</v>
      </c>
      <c r="AI9" s="206">
        <v>13</v>
      </c>
      <c r="AJ9" s="201"/>
    </row>
    <row r="10" spans="1:36" ht="14.25">
      <c r="A10" s="254">
        <v>90</v>
      </c>
      <c r="B10" s="2">
        <v>16</v>
      </c>
      <c r="C10" s="4" t="s">
        <v>43</v>
      </c>
      <c r="D10" s="258"/>
      <c r="E10" s="256"/>
      <c r="F10" s="258"/>
      <c r="G10" s="256"/>
      <c r="H10" s="258"/>
      <c r="I10" s="256"/>
      <c r="J10" s="258"/>
      <c r="K10" s="256"/>
      <c r="L10" s="258"/>
      <c r="M10" s="256"/>
      <c r="N10" s="258"/>
      <c r="O10" s="256"/>
      <c r="P10" s="80"/>
      <c r="Q10" s="71"/>
      <c r="R10" s="75"/>
      <c r="S10" s="75"/>
      <c r="T10" s="258"/>
      <c r="U10" s="256"/>
      <c r="V10" s="258"/>
      <c r="W10" s="256"/>
      <c r="X10" s="258"/>
      <c r="Y10" s="256"/>
      <c r="Z10" s="258"/>
      <c r="AA10" s="256"/>
      <c r="AB10" s="6"/>
      <c r="AC10" s="7"/>
      <c r="AD10" s="258"/>
      <c r="AE10" s="256"/>
      <c r="AF10" s="170">
        <f t="shared" si="0"/>
        <v>0</v>
      </c>
      <c r="AG10" s="170">
        <f t="shared" si="1"/>
        <v>0</v>
      </c>
      <c r="AH10" s="2">
        <f t="shared" si="2"/>
        <v>0</v>
      </c>
      <c r="AI10" s="206">
        <v>3</v>
      </c>
      <c r="AJ10" s="201"/>
    </row>
    <row r="11" spans="1:36" ht="14.25">
      <c r="A11" s="254">
        <v>92</v>
      </c>
      <c r="B11" s="2">
        <v>23</v>
      </c>
      <c r="C11" s="89" t="s">
        <v>142</v>
      </c>
      <c r="D11" s="6"/>
      <c r="E11" s="7"/>
      <c r="F11" s="258"/>
      <c r="G11" s="256"/>
      <c r="H11" s="6"/>
      <c r="I11" s="7"/>
      <c r="J11" s="6"/>
      <c r="K11" s="7"/>
      <c r="L11" s="6"/>
      <c r="M11" s="7"/>
      <c r="N11" s="6"/>
      <c r="O11" s="7"/>
      <c r="P11" s="80"/>
      <c r="Q11" s="71"/>
      <c r="R11" s="75"/>
      <c r="S11" s="75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170">
        <f t="shared" si="0"/>
        <v>0</v>
      </c>
      <c r="AG11" s="170">
        <f t="shared" si="1"/>
        <v>0</v>
      </c>
      <c r="AH11" s="76">
        <f t="shared" si="2"/>
        <v>0</v>
      </c>
      <c r="AI11" s="206">
        <v>13</v>
      </c>
      <c r="AJ11" s="201"/>
    </row>
    <row r="12" spans="1:36" ht="15.75">
      <c r="A12" s="254">
        <v>85</v>
      </c>
      <c r="B12" s="2">
        <v>15</v>
      </c>
      <c r="C12" s="4" t="s">
        <v>11</v>
      </c>
      <c r="D12" s="6">
        <v>2</v>
      </c>
      <c r="E12" s="7">
        <v>0</v>
      </c>
      <c r="F12" s="6">
        <v>4</v>
      </c>
      <c r="G12" s="7">
        <v>1</v>
      </c>
      <c r="H12" s="6">
        <v>5</v>
      </c>
      <c r="I12" s="7">
        <v>1</v>
      </c>
      <c r="J12" s="6">
        <v>6</v>
      </c>
      <c r="K12" s="7">
        <v>2</v>
      </c>
      <c r="L12" s="6">
        <v>3</v>
      </c>
      <c r="M12" s="7">
        <v>0</v>
      </c>
      <c r="N12" s="6">
        <v>8</v>
      </c>
      <c r="O12" s="7">
        <v>2</v>
      </c>
      <c r="P12" s="80"/>
      <c r="Q12" s="71"/>
      <c r="R12" s="75">
        <v>3</v>
      </c>
      <c r="S12" s="75">
        <v>1</v>
      </c>
      <c r="T12" s="6">
        <v>3</v>
      </c>
      <c r="U12" s="7">
        <v>2</v>
      </c>
      <c r="V12" s="6">
        <v>0</v>
      </c>
      <c r="W12" s="7">
        <v>2</v>
      </c>
      <c r="X12" s="6">
        <v>7</v>
      </c>
      <c r="Y12" s="7">
        <v>5</v>
      </c>
      <c r="Z12" s="6">
        <v>3</v>
      </c>
      <c r="AA12" s="7">
        <v>1</v>
      </c>
      <c r="AB12" s="6">
        <v>5</v>
      </c>
      <c r="AC12" s="7">
        <v>1</v>
      </c>
      <c r="AD12" s="6">
        <v>6</v>
      </c>
      <c r="AE12" s="7">
        <v>0</v>
      </c>
      <c r="AF12" s="170">
        <f t="shared" si="0"/>
        <v>55</v>
      </c>
      <c r="AG12" s="170">
        <f t="shared" si="1"/>
        <v>18</v>
      </c>
      <c r="AH12" s="517">
        <f t="shared" si="2"/>
        <v>73</v>
      </c>
      <c r="AI12" s="206">
        <v>14</v>
      </c>
      <c r="AJ12" s="201"/>
    </row>
    <row r="13" spans="1:36" ht="14.25">
      <c r="A13" s="254">
        <v>94</v>
      </c>
      <c r="B13" s="2">
        <v>94</v>
      </c>
      <c r="C13" s="4" t="s">
        <v>47</v>
      </c>
      <c r="D13" s="6"/>
      <c r="E13" s="7"/>
      <c r="F13" s="6"/>
      <c r="G13" s="7"/>
      <c r="H13" s="6">
        <v>0</v>
      </c>
      <c r="I13" s="7">
        <v>1</v>
      </c>
      <c r="J13" s="6">
        <v>2</v>
      </c>
      <c r="K13" s="7">
        <v>3</v>
      </c>
      <c r="L13" s="6">
        <v>1</v>
      </c>
      <c r="M13" s="7">
        <v>0</v>
      </c>
      <c r="N13" s="258"/>
      <c r="O13" s="256"/>
      <c r="P13" s="80"/>
      <c r="Q13" s="71"/>
      <c r="R13" s="75">
        <v>2</v>
      </c>
      <c r="S13" s="75">
        <v>0</v>
      </c>
      <c r="T13" s="6">
        <v>3</v>
      </c>
      <c r="U13" s="7">
        <v>1</v>
      </c>
      <c r="V13" s="6">
        <v>1</v>
      </c>
      <c r="W13" s="7">
        <v>1</v>
      </c>
      <c r="X13" s="6">
        <v>3</v>
      </c>
      <c r="Y13" s="7">
        <v>1</v>
      </c>
      <c r="Z13" s="6">
        <v>1</v>
      </c>
      <c r="AA13" s="7">
        <v>0</v>
      </c>
      <c r="AB13" s="6"/>
      <c r="AC13" s="7"/>
      <c r="AD13" s="6">
        <v>2</v>
      </c>
      <c r="AE13" s="7">
        <v>1</v>
      </c>
      <c r="AF13" s="170">
        <f t="shared" si="0"/>
        <v>15</v>
      </c>
      <c r="AG13" s="170">
        <f t="shared" si="1"/>
        <v>8</v>
      </c>
      <c r="AH13" s="518">
        <f t="shared" si="2"/>
        <v>23</v>
      </c>
      <c r="AI13" s="206">
        <v>13</v>
      </c>
      <c r="AJ13" s="201"/>
    </row>
    <row r="14" spans="1:36" ht="14.25">
      <c r="A14" s="254">
        <v>93</v>
      </c>
      <c r="B14" s="2">
        <v>29</v>
      </c>
      <c r="C14" s="4" t="s">
        <v>45</v>
      </c>
      <c r="D14" s="6"/>
      <c r="E14" s="7"/>
      <c r="F14" s="6"/>
      <c r="G14" s="7"/>
      <c r="H14" s="6"/>
      <c r="I14" s="7"/>
      <c r="J14" s="6">
        <v>0</v>
      </c>
      <c r="K14" s="7">
        <v>1</v>
      </c>
      <c r="L14" s="6"/>
      <c r="M14" s="7"/>
      <c r="N14" s="258"/>
      <c r="O14" s="256"/>
      <c r="P14" s="80"/>
      <c r="Q14" s="71"/>
      <c r="R14" s="75"/>
      <c r="S14" s="75"/>
      <c r="T14" s="6"/>
      <c r="U14" s="7"/>
      <c r="V14" s="6"/>
      <c r="W14" s="7"/>
      <c r="X14" s="6">
        <v>0</v>
      </c>
      <c r="Y14" s="7">
        <v>2</v>
      </c>
      <c r="Z14" s="6"/>
      <c r="AA14" s="7"/>
      <c r="AB14" s="6">
        <v>1</v>
      </c>
      <c r="AC14" s="7">
        <v>0</v>
      </c>
      <c r="AD14" s="6">
        <v>0</v>
      </c>
      <c r="AE14" s="7">
        <v>1</v>
      </c>
      <c r="AF14" s="170">
        <f t="shared" si="0"/>
        <v>1</v>
      </c>
      <c r="AG14" s="170">
        <f t="shared" si="1"/>
        <v>4</v>
      </c>
      <c r="AH14" s="76">
        <f t="shared" si="2"/>
        <v>5</v>
      </c>
      <c r="AI14" s="206">
        <v>13</v>
      </c>
      <c r="AJ14" s="201"/>
    </row>
    <row r="15" spans="1:36" ht="15.75">
      <c r="A15" s="254">
        <v>92</v>
      </c>
      <c r="B15" s="2">
        <v>92</v>
      </c>
      <c r="C15" s="4" t="s">
        <v>44</v>
      </c>
      <c r="D15" s="6">
        <v>0</v>
      </c>
      <c r="E15" s="7">
        <v>1</v>
      </c>
      <c r="F15" s="6">
        <v>3</v>
      </c>
      <c r="G15" s="7">
        <v>1</v>
      </c>
      <c r="H15" s="258"/>
      <c r="I15" s="256"/>
      <c r="J15" s="6">
        <v>3</v>
      </c>
      <c r="K15" s="7">
        <v>4</v>
      </c>
      <c r="L15" s="6">
        <v>1</v>
      </c>
      <c r="M15" s="7">
        <v>2</v>
      </c>
      <c r="N15" s="6">
        <v>2</v>
      </c>
      <c r="O15" s="7">
        <v>0</v>
      </c>
      <c r="P15" s="80"/>
      <c r="Q15" s="71"/>
      <c r="R15" s="75">
        <v>1</v>
      </c>
      <c r="S15" s="75">
        <v>1</v>
      </c>
      <c r="T15" s="6">
        <v>2</v>
      </c>
      <c r="U15" s="7">
        <v>3</v>
      </c>
      <c r="V15" s="6">
        <v>2</v>
      </c>
      <c r="W15" s="7">
        <v>2</v>
      </c>
      <c r="X15" s="6">
        <v>2</v>
      </c>
      <c r="Y15" s="7">
        <v>3</v>
      </c>
      <c r="Z15" s="6">
        <v>2</v>
      </c>
      <c r="AA15" s="7">
        <v>0</v>
      </c>
      <c r="AB15" s="6">
        <v>1</v>
      </c>
      <c r="AC15" s="7">
        <v>2</v>
      </c>
      <c r="AD15" s="6">
        <v>1</v>
      </c>
      <c r="AE15" s="7">
        <v>5</v>
      </c>
      <c r="AF15" s="170">
        <f t="shared" si="0"/>
        <v>20</v>
      </c>
      <c r="AG15" s="170">
        <f t="shared" si="1"/>
        <v>24</v>
      </c>
      <c r="AH15" s="517">
        <f t="shared" si="2"/>
        <v>44</v>
      </c>
      <c r="AI15" s="206">
        <v>13</v>
      </c>
      <c r="AJ15" s="201"/>
    </row>
    <row r="16" spans="1:36" ht="14.25">
      <c r="A16" s="254">
        <v>90</v>
      </c>
      <c r="B16" s="2">
        <v>13</v>
      </c>
      <c r="C16" s="4" t="s">
        <v>42</v>
      </c>
      <c r="D16" s="6"/>
      <c r="E16" s="7"/>
      <c r="F16" s="6"/>
      <c r="G16" s="7"/>
      <c r="H16" s="6"/>
      <c r="I16" s="7"/>
      <c r="J16" s="6"/>
      <c r="K16" s="7"/>
      <c r="L16" s="6">
        <v>0</v>
      </c>
      <c r="M16" s="7">
        <v>1</v>
      </c>
      <c r="N16" s="6"/>
      <c r="O16" s="7"/>
      <c r="P16" s="80"/>
      <c r="Q16" s="71"/>
      <c r="R16" s="75"/>
      <c r="S16" s="75"/>
      <c r="T16" s="6"/>
      <c r="U16" s="7"/>
      <c r="V16" s="6">
        <v>1</v>
      </c>
      <c r="W16" s="7">
        <v>0</v>
      </c>
      <c r="X16" s="6"/>
      <c r="Y16" s="7"/>
      <c r="Z16" s="6">
        <v>1</v>
      </c>
      <c r="AA16" s="7">
        <v>0</v>
      </c>
      <c r="AB16" s="6"/>
      <c r="AC16" s="7"/>
      <c r="AD16" s="6">
        <v>1</v>
      </c>
      <c r="AE16" s="7">
        <v>1</v>
      </c>
      <c r="AF16" s="170">
        <f t="shared" si="0"/>
        <v>3</v>
      </c>
      <c r="AG16" s="170">
        <f t="shared" si="1"/>
        <v>2</v>
      </c>
      <c r="AH16" s="2">
        <f t="shared" si="2"/>
        <v>5</v>
      </c>
      <c r="AI16" s="206">
        <v>14</v>
      </c>
      <c r="AJ16" s="201"/>
    </row>
    <row r="17" spans="1:36" ht="14.25">
      <c r="A17" s="254">
        <v>88</v>
      </c>
      <c r="B17" s="2">
        <v>18</v>
      </c>
      <c r="C17" s="89" t="s">
        <v>79</v>
      </c>
      <c r="D17" s="297"/>
      <c r="E17" s="298"/>
      <c r="F17" s="72"/>
      <c r="G17" s="171"/>
      <c r="H17" s="72"/>
      <c r="I17" s="171"/>
      <c r="J17" s="72">
        <v>1</v>
      </c>
      <c r="K17" s="171">
        <v>0</v>
      </c>
      <c r="L17" s="72"/>
      <c r="M17" s="171"/>
      <c r="N17" s="297"/>
      <c r="O17" s="298"/>
      <c r="P17" s="351"/>
      <c r="Q17" s="234"/>
      <c r="R17" s="350"/>
      <c r="S17" s="350"/>
      <c r="T17" s="72"/>
      <c r="U17" s="171"/>
      <c r="V17" s="72"/>
      <c r="W17" s="171"/>
      <c r="X17" s="52">
        <v>2</v>
      </c>
      <c r="Y17" s="63">
        <v>1</v>
      </c>
      <c r="Z17" s="297"/>
      <c r="AA17" s="298"/>
      <c r="AB17" s="72"/>
      <c r="AC17" s="171"/>
      <c r="AD17" s="72"/>
      <c r="AE17" s="171"/>
      <c r="AF17" s="170">
        <f t="shared" si="0"/>
        <v>3</v>
      </c>
      <c r="AG17" s="170">
        <f t="shared" si="1"/>
        <v>1</v>
      </c>
      <c r="AH17" s="2">
        <f t="shared" si="2"/>
        <v>4</v>
      </c>
      <c r="AI17" s="53">
        <v>11</v>
      </c>
      <c r="AJ17" s="201"/>
    </row>
    <row r="18" spans="1:36" ht="14.25">
      <c r="A18" s="254">
        <v>88</v>
      </c>
      <c r="B18" s="2">
        <v>8</v>
      </c>
      <c r="C18" s="4" t="s">
        <v>124</v>
      </c>
      <c r="D18" s="72">
        <v>0</v>
      </c>
      <c r="E18" s="171">
        <v>1</v>
      </c>
      <c r="F18" s="72">
        <v>1</v>
      </c>
      <c r="G18" s="171">
        <v>0</v>
      </c>
      <c r="H18" s="72"/>
      <c r="I18" s="171"/>
      <c r="J18" s="72">
        <v>1</v>
      </c>
      <c r="K18" s="171">
        <v>1</v>
      </c>
      <c r="L18" s="72">
        <v>1</v>
      </c>
      <c r="M18" s="171">
        <v>0</v>
      </c>
      <c r="N18" s="72">
        <v>2</v>
      </c>
      <c r="O18" s="171">
        <v>0</v>
      </c>
      <c r="P18" s="351"/>
      <c r="Q18" s="234"/>
      <c r="R18" s="350"/>
      <c r="S18" s="350"/>
      <c r="T18" s="72"/>
      <c r="U18" s="171"/>
      <c r="V18" s="72"/>
      <c r="W18" s="171"/>
      <c r="X18" s="52">
        <v>3</v>
      </c>
      <c r="Y18" s="63">
        <v>0</v>
      </c>
      <c r="Z18" s="72">
        <v>1</v>
      </c>
      <c r="AA18" s="171">
        <v>0</v>
      </c>
      <c r="AB18" s="72"/>
      <c r="AC18" s="171"/>
      <c r="AD18" s="72">
        <v>2</v>
      </c>
      <c r="AE18" s="171">
        <v>1</v>
      </c>
      <c r="AF18" s="170">
        <f t="shared" si="0"/>
        <v>11</v>
      </c>
      <c r="AG18" s="170">
        <f t="shared" si="1"/>
        <v>3</v>
      </c>
      <c r="AH18" s="2">
        <f t="shared" si="2"/>
        <v>14</v>
      </c>
      <c r="AI18" s="53">
        <v>14</v>
      </c>
      <c r="AJ18" s="201"/>
    </row>
    <row r="19" spans="1:36" ht="14.25">
      <c r="A19" s="254">
        <v>93</v>
      </c>
      <c r="B19" s="2">
        <v>2</v>
      </c>
      <c r="C19" s="4" t="s">
        <v>113</v>
      </c>
      <c r="D19" s="72"/>
      <c r="E19" s="171"/>
      <c r="F19" s="297"/>
      <c r="G19" s="298"/>
      <c r="H19" s="72">
        <v>1</v>
      </c>
      <c r="I19" s="171">
        <v>0</v>
      </c>
      <c r="J19" s="72"/>
      <c r="K19" s="171"/>
      <c r="L19" s="72"/>
      <c r="M19" s="171"/>
      <c r="N19" s="72"/>
      <c r="O19" s="171"/>
      <c r="P19" s="351"/>
      <c r="Q19" s="234"/>
      <c r="R19" s="355"/>
      <c r="S19" s="355"/>
      <c r="T19" s="72"/>
      <c r="U19" s="171"/>
      <c r="V19" s="72"/>
      <c r="W19" s="171"/>
      <c r="X19" s="52">
        <v>1</v>
      </c>
      <c r="Y19" s="63">
        <v>0</v>
      </c>
      <c r="Z19" s="72"/>
      <c r="AA19" s="171"/>
      <c r="AB19" s="72"/>
      <c r="AC19" s="171"/>
      <c r="AD19" s="72">
        <v>0</v>
      </c>
      <c r="AE19" s="171">
        <v>1</v>
      </c>
      <c r="AF19" s="170">
        <f t="shared" si="0"/>
        <v>2</v>
      </c>
      <c r="AG19" s="170">
        <f t="shared" si="1"/>
        <v>1</v>
      </c>
      <c r="AH19" s="2">
        <f t="shared" si="2"/>
        <v>3</v>
      </c>
      <c r="AI19" s="53">
        <v>12</v>
      </c>
      <c r="AJ19" s="201"/>
    </row>
    <row r="20" spans="1:36" ht="15">
      <c r="A20" s="17">
        <f>AVERAGE(A3:A19)</f>
        <v>91.17647058823529</v>
      </c>
      <c r="C20" s="222" t="s">
        <v>62</v>
      </c>
      <c r="D20" s="72"/>
      <c r="E20" s="171"/>
      <c r="F20" s="72"/>
      <c r="G20" s="171"/>
      <c r="H20" s="72"/>
      <c r="I20" s="171"/>
      <c r="J20" s="72"/>
      <c r="K20" s="171"/>
      <c r="L20" s="72"/>
      <c r="M20" s="171"/>
      <c r="N20" s="72"/>
      <c r="O20" s="171"/>
      <c r="P20" s="351"/>
      <c r="Q20" s="234"/>
      <c r="R20" s="350"/>
      <c r="S20" s="350"/>
      <c r="T20" s="72"/>
      <c r="U20" s="171"/>
      <c r="V20" s="72">
        <v>1</v>
      </c>
      <c r="W20" s="171"/>
      <c r="X20" s="52"/>
      <c r="Y20" s="63"/>
      <c r="Z20" s="72"/>
      <c r="AA20" s="171"/>
      <c r="AB20" s="6"/>
      <c r="AC20" s="171"/>
      <c r="AD20" s="72"/>
      <c r="AE20" s="171"/>
      <c r="AF20" s="170">
        <f t="shared" si="0"/>
        <v>1</v>
      </c>
      <c r="AG20" s="170">
        <f t="shared" si="1"/>
        <v>0</v>
      </c>
      <c r="AH20" s="2">
        <f>SUM(D20:M20,N20:AE20)</f>
        <v>1</v>
      </c>
      <c r="AI20" s="206"/>
      <c r="AJ20" s="53"/>
    </row>
    <row r="21" spans="2:36" ht="15" thickBot="1">
      <c r="B21" s="108"/>
      <c r="C21" s="111"/>
      <c r="D21" s="8">
        <f aca="true" t="shared" si="3" ref="D21:AE21">SUM(D3:D20)</f>
        <v>3</v>
      </c>
      <c r="E21" s="9">
        <f t="shared" si="3"/>
        <v>2</v>
      </c>
      <c r="F21" s="8">
        <f t="shared" si="3"/>
        <v>8</v>
      </c>
      <c r="G21" s="9">
        <f t="shared" si="3"/>
        <v>2</v>
      </c>
      <c r="H21" s="8">
        <f t="shared" si="3"/>
        <v>6</v>
      </c>
      <c r="I21" s="9">
        <f t="shared" si="3"/>
        <v>4</v>
      </c>
      <c r="J21" s="8">
        <f t="shared" si="3"/>
        <v>13</v>
      </c>
      <c r="K21" s="9">
        <f t="shared" si="3"/>
        <v>11</v>
      </c>
      <c r="L21" s="8">
        <f t="shared" si="3"/>
        <v>6</v>
      </c>
      <c r="M21" s="9">
        <f t="shared" si="3"/>
        <v>4</v>
      </c>
      <c r="N21" s="8">
        <f t="shared" si="3"/>
        <v>13</v>
      </c>
      <c r="O21" s="9">
        <f t="shared" si="3"/>
        <v>7</v>
      </c>
      <c r="P21" s="8">
        <f t="shared" si="3"/>
        <v>0</v>
      </c>
      <c r="Q21" s="9">
        <f t="shared" si="3"/>
        <v>0</v>
      </c>
      <c r="R21" s="8">
        <f t="shared" si="3"/>
        <v>6</v>
      </c>
      <c r="S21" s="9">
        <f t="shared" si="3"/>
        <v>2</v>
      </c>
      <c r="T21" s="8">
        <f t="shared" si="3"/>
        <v>8</v>
      </c>
      <c r="U21" s="9">
        <f t="shared" si="3"/>
        <v>6</v>
      </c>
      <c r="V21" s="8">
        <f t="shared" si="3"/>
        <v>6</v>
      </c>
      <c r="W21" s="9">
        <f t="shared" si="3"/>
        <v>5</v>
      </c>
      <c r="X21" s="8">
        <f t="shared" si="3"/>
        <v>18</v>
      </c>
      <c r="Y21" s="9">
        <f t="shared" si="3"/>
        <v>14</v>
      </c>
      <c r="Z21" s="8">
        <f t="shared" si="3"/>
        <v>9</v>
      </c>
      <c r="AA21" s="9">
        <f t="shared" si="3"/>
        <v>2</v>
      </c>
      <c r="AB21" s="8">
        <f t="shared" si="3"/>
        <v>7</v>
      </c>
      <c r="AC21" s="9">
        <f t="shared" si="3"/>
        <v>4</v>
      </c>
      <c r="AD21" s="8">
        <f t="shared" si="3"/>
        <v>12</v>
      </c>
      <c r="AE21" s="9">
        <f t="shared" si="3"/>
        <v>12</v>
      </c>
      <c r="AF21" s="170">
        <f>SUM(AF3:AF20)</f>
        <v>115</v>
      </c>
      <c r="AG21" s="170">
        <f t="shared" si="1"/>
        <v>75</v>
      </c>
      <c r="AH21" s="2">
        <f>SUM(D21:M21,N21:AE21)</f>
        <v>190</v>
      </c>
      <c r="AI21" s="53"/>
      <c r="AJ21" s="53"/>
    </row>
    <row r="26" spans="23:31" ht="14.25">
      <c r="W26" s="101"/>
      <c r="X26" s="202"/>
      <c r="Y26" s="202"/>
      <c r="Z26" s="101"/>
      <c r="AA26" s="101"/>
      <c r="AD26" s="101"/>
      <c r="AE26" s="101"/>
    </row>
    <row r="27" spans="23:27" ht="14.25">
      <c r="W27" s="101"/>
      <c r="X27" s="202"/>
      <c r="Y27" s="202"/>
      <c r="Z27" s="101"/>
      <c r="AA27" s="101"/>
    </row>
    <row r="28" spans="23:27" ht="14.25">
      <c r="W28" s="101"/>
      <c r="X28" s="202"/>
      <c r="Y28" s="202"/>
      <c r="Z28" s="101"/>
      <c r="AA28" s="101"/>
    </row>
    <row r="32" ht="14.25">
      <c r="AC32" s="101"/>
    </row>
  </sheetData>
  <mergeCells count="8">
    <mergeCell ref="X1:Y1"/>
    <mergeCell ref="N1:O1"/>
    <mergeCell ref="T1:U1"/>
    <mergeCell ref="L1:M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 r:id="rId1"/>
  <ignoredErrors>
    <ignoredError sqref="D21:E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23"/>
  <sheetViews>
    <sheetView zoomScale="80" zoomScaleNormal="80" workbookViewId="0" topLeftCell="C1">
      <selection activeCell="AU18" sqref="AU18"/>
    </sheetView>
  </sheetViews>
  <sheetFormatPr defaultColWidth="9.00390625" defaultRowHeight="14.25"/>
  <cols>
    <col min="1" max="1" width="2.625" style="16" bestFit="1" customWidth="1"/>
    <col min="2" max="2" width="3.75390625" style="16" customWidth="1"/>
    <col min="3" max="3" width="14.50390625" style="122" bestFit="1" customWidth="1"/>
    <col min="4" max="4" width="4.25390625" style="16" customWidth="1"/>
    <col min="5" max="6" width="3.75390625" style="16" customWidth="1"/>
    <col min="7" max="7" width="4.50390625" style="16" customWidth="1"/>
    <col min="8" max="8" width="3.625" style="16" customWidth="1"/>
    <col min="9" max="9" width="3.875" style="16" customWidth="1"/>
    <col min="10" max="10" width="4.25390625" style="16" customWidth="1"/>
    <col min="11" max="11" width="4.875" style="16" customWidth="1"/>
    <col min="12" max="12" width="3.625" style="16" customWidth="1"/>
    <col min="13" max="13" width="4.50390625" style="16" customWidth="1"/>
    <col min="14" max="14" width="3.625" style="16" customWidth="1"/>
    <col min="15" max="15" width="3.75390625" style="16" customWidth="1"/>
    <col min="16" max="16" width="4.75390625" style="16" customWidth="1"/>
    <col min="17" max="17" width="5.25390625" style="16" customWidth="1"/>
    <col min="18" max="18" width="3.75390625" style="16" customWidth="1"/>
    <col min="19" max="19" width="4.375" style="16" customWidth="1"/>
    <col min="20" max="20" width="3.625" style="16" customWidth="1"/>
    <col min="21" max="21" width="5.00390625" style="16" customWidth="1"/>
    <col min="22" max="22" width="4.375" style="16" customWidth="1"/>
    <col min="23" max="23" width="5.375" style="16" customWidth="1"/>
    <col min="24" max="24" width="4.625" style="16" customWidth="1"/>
    <col min="25" max="25" width="3.75390625" style="16" customWidth="1"/>
    <col min="26" max="26" width="4.125" style="16" customWidth="1"/>
    <col min="27" max="27" width="4.375" style="16" customWidth="1"/>
    <col min="28" max="28" width="2.625" style="16" customWidth="1"/>
    <col min="29" max="29" width="3.875" style="16" customWidth="1"/>
    <col min="30" max="30" width="3.25390625" style="16" customWidth="1"/>
    <col min="31" max="31" width="3.75390625" style="16" customWidth="1"/>
    <col min="32" max="32" width="3.625" style="16" customWidth="1"/>
    <col min="33" max="33" width="3.875" style="16" customWidth="1"/>
    <col min="34" max="34" width="3.625" style="16" customWidth="1"/>
    <col min="35" max="35" width="3.75390625" style="16" customWidth="1"/>
    <col min="36" max="36" width="4.25390625" style="16" customWidth="1"/>
    <col min="37" max="37" width="5.875" style="16" customWidth="1"/>
    <col min="38" max="38" width="3.75390625" style="16" customWidth="1"/>
    <col min="39" max="39" width="4.50390625" style="16" customWidth="1"/>
    <col min="40" max="40" width="3.625" style="16" customWidth="1"/>
    <col min="41" max="41" width="5.00390625" style="16" customWidth="1"/>
    <col min="42" max="42" width="4.375" style="16" customWidth="1"/>
    <col min="43" max="43" width="5.375" style="16" customWidth="1"/>
    <col min="44" max="44" width="5.50390625" style="117" customWidth="1"/>
    <col min="45" max="45" width="8.25390625" style="117" bestFit="1" customWidth="1"/>
    <col min="46" max="46" width="4.875" style="16" customWidth="1"/>
    <col min="47" max="16384" width="9.00390625" style="16" customWidth="1"/>
  </cols>
  <sheetData>
    <row r="1" spans="2:47" s="115" customFormat="1" ht="15.75" thickBot="1">
      <c r="B1" s="112"/>
      <c r="C1" s="118" t="s">
        <v>0</v>
      </c>
      <c r="D1" s="604" t="s">
        <v>156</v>
      </c>
      <c r="E1" s="558"/>
      <c r="F1" s="604" t="s">
        <v>157</v>
      </c>
      <c r="G1" s="558"/>
      <c r="H1" s="604" t="s">
        <v>158</v>
      </c>
      <c r="I1" s="558"/>
      <c r="J1" s="604" t="s">
        <v>159</v>
      </c>
      <c r="K1" s="558"/>
      <c r="L1" s="604" t="s">
        <v>160</v>
      </c>
      <c r="M1" s="558"/>
      <c r="N1" s="604" t="s">
        <v>161</v>
      </c>
      <c r="O1" s="558"/>
      <c r="P1" s="604" t="s">
        <v>162</v>
      </c>
      <c r="Q1" s="559"/>
      <c r="R1" s="604" t="s">
        <v>163</v>
      </c>
      <c r="S1" s="559"/>
      <c r="T1" s="604" t="s">
        <v>164</v>
      </c>
      <c r="U1" s="558"/>
      <c r="V1" s="604" t="s">
        <v>165</v>
      </c>
      <c r="W1" s="560"/>
      <c r="X1" s="561" t="s">
        <v>156</v>
      </c>
      <c r="Y1" s="576"/>
      <c r="Z1" s="574" t="s">
        <v>157</v>
      </c>
      <c r="AA1" s="576"/>
      <c r="AB1" s="574" t="s">
        <v>158</v>
      </c>
      <c r="AC1" s="576"/>
      <c r="AD1" s="574" t="s">
        <v>159</v>
      </c>
      <c r="AE1" s="576"/>
      <c r="AF1" s="574" t="s">
        <v>160</v>
      </c>
      <c r="AG1" s="576"/>
      <c r="AH1" s="574" t="s">
        <v>161</v>
      </c>
      <c r="AI1" s="576"/>
      <c r="AJ1" s="574" t="s">
        <v>162</v>
      </c>
      <c r="AK1" s="577"/>
      <c r="AL1" s="574" t="s">
        <v>163</v>
      </c>
      <c r="AM1" s="577"/>
      <c r="AN1" s="574" t="s">
        <v>164</v>
      </c>
      <c r="AO1" s="576"/>
      <c r="AP1" s="574" t="s">
        <v>165</v>
      </c>
      <c r="AQ1" s="577"/>
      <c r="AR1" s="112" t="s">
        <v>39</v>
      </c>
      <c r="AS1" s="76" t="s">
        <v>64</v>
      </c>
      <c r="AT1" s="112" t="s">
        <v>35</v>
      </c>
      <c r="AU1" s="115" t="s">
        <v>205</v>
      </c>
    </row>
    <row r="2" spans="2:46" s="115" customFormat="1" ht="15.75" thickBot="1">
      <c r="B2" s="112"/>
      <c r="C2" s="119"/>
      <c r="D2" s="197">
        <v>3</v>
      </c>
      <c r="E2" s="114">
        <v>4</v>
      </c>
      <c r="F2" s="477">
        <v>10</v>
      </c>
      <c r="G2" s="478">
        <v>5</v>
      </c>
      <c r="H2" s="197">
        <v>3</v>
      </c>
      <c r="I2" s="114">
        <v>7</v>
      </c>
      <c r="J2" s="197">
        <v>2</v>
      </c>
      <c r="K2" s="114">
        <v>7</v>
      </c>
      <c r="L2" s="477">
        <v>14</v>
      </c>
      <c r="M2" s="478">
        <v>6</v>
      </c>
      <c r="N2" s="197">
        <v>3</v>
      </c>
      <c r="O2" s="114">
        <v>6</v>
      </c>
      <c r="P2" s="197">
        <v>4</v>
      </c>
      <c r="Q2" s="318">
        <v>7</v>
      </c>
      <c r="R2" s="477">
        <v>11</v>
      </c>
      <c r="S2" s="479">
        <v>8</v>
      </c>
      <c r="T2" s="480">
        <v>3</v>
      </c>
      <c r="U2" s="481">
        <v>3</v>
      </c>
      <c r="V2" s="197">
        <v>5</v>
      </c>
      <c r="W2" s="565">
        <v>8</v>
      </c>
      <c r="X2" s="563">
        <v>8</v>
      </c>
      <c r="Y2" s="478">
        <v>3</v>
      </c>
      <c r="Z2" s="197">
        <v>4</v>
      </c>
      <c r="AA2" s="114">
        <v>5</v>
      </c>
      <c r="AB2" s="197">
        <v>7</v>
      </c>
      <c r="AC2" s="114">
        <v>13</v>
      </c>
      <c r="AD2" s="197">
        <v>1</v>
      </c>
      <c r="AE2" s="114">
        <v>7</v>
      </c>
      <c r="AF2" s="477">
        <v>12</v>
      </c>
      <c r="AG2" s="478">
        <v>6</v>
      </c>
      <c r="AH2" s="477">
        <v>6</v>
      </c>
      <c r="AI2" s="478">
        <v>5</v>
      </c>
      <c r="AJ2" s="477">
        <v>7</v>
      </c>
      <c r="AK2" s="479">
        <v>4</v>
      </c>
      <c r="AL2" s="477">
        <v>4</v>
      </c>
      <c r="AM2" s="479">
        <v>3</v>
      </c>
      <c r="AN2" s="477">
        <v>10</v>
      </c>
      <c r="AO2" s="478">
        <v>6</v>
      </c>
      <c r="AP2" s="477">
        <v>11</v>
      </c>
      <c r="AQ2" s="479">
        <v>7</v>
      </c>
      <c r="AR2" s="76">
        <f>D2+F2+H2+J2+L2+N2+P2+R2+T2+V2+X2+Z2+AB2+AD2+AF2+AH2+AJ2+AL2+AN2+AP2</f>
        <v>128</v>
      </c>
      <c r="AS2" s="76">
        <f>E2+G2+I2+K2+M2+O2+Q2+S2+U2+W2+Y2+AA2+AC2+AE2+AG2+AI2+AK2+AM2+AO2+AQ2</f>
        <v>120</v>
      </c>
      <c r="AT2" s="510"/>
    </row>
    <row r="3" spans="1:47" ht="12.75">
      <c r="A3" s="253">
        <v>1</v>
      </c>
      <c r="B3" s="59">
        <v>14</v>
      </c>
      <c r="C3" s="120" t="s">
        <v>16</v>
      </c>
      <c r="D3" s="86"/>
      <c r="E3" s="87"/>
      <c r="F3" s="86"/>
      <c r="G3" s="87"/>
      <c r="H3" s="86"/>
      <c r="I3" s="87"/>
      <c r="J3" s="86"/>
      <c r="K3" s="87"/>
      <c r="L3" s="86">
        <v>0</v>
      </c>
      <c r="M3" s="87">
        <v>2</v>
      </c>
      <c r="N3" s="86"/>
      <c r="O3" s="87"/>
      <c r="P3" s="86"/>
      <c r="Q3" s="88"/>
      <c r="R3" s="86"/>
      <c r="S3" s="88"/>
      <c r="T3" s="316"/>
      <c r="U3" s="317"/>
      <c r="V3" s="86"/>
      <c r="W3" s="566"/>
      <c r="X3" s="564"/>
      <c r="Y3" s="87"/>
      <c r="Z3" s="86"/>
      <c r="AA3" s="87"/>
      <c r="AB3" s="86"/>
      <c r="AC3" s="87"/>
      <c r="AD3" s="86"/>
      <c r="AE3" s="87"/>
      <c r="AF3" s="86"/>
      <c r="AG3" s="87"/>
      <c r="AH3" s="316"/>
      <c r="AI3" s="317"/>
      <c r="AJ3" s="316"/>
      <c r="AK3" s="421"/>
      <c r="AL3" s="316"/>
      <c r="AM3" s="421"/>
      <c r="AN3" s="316"/>
      <c r="AO3" s="317"/>
      <c r="AP3" s="86"/>
      <c r="AQ3" s="88"/>
      <c r="AR3" s="276">
        <f>D3+F3+H3+J3+L3+N3+P3+R3+T3+V3+X3+Z3+AB3+AD3+AF3+AH3+AJ3+AL3+AN3+AP3</f>
        <v>0</v>
      </c>
      <c r="AS3" s="509">
        <f>E3+G3+I3+K3+M3+O3+Q3+S3+U3+W3+Y3+AA3+AC3+AE3+AG3+AI3+AK3+AM3+AO3+AQ3</f>
        <v>2</v>
      </c>
      <c r="AT3" s="512">
        <f>SUM(AR3:AS3)</f>
        <v>2</v>
      </c>
      <c r="AU3" s="16">
        <v>15</v>
      </c>
    </row>
    <row r="4" spans="1:47" ht="12.75">
      <c r="A4" s="253">
        <v>2</v>
      </c>
      <c r="B4" s="2">
        <v>24</v>
      </c>
      <c r="C4" s="121" t="s">
        <v>1</v>
      </c>
      <c r="D4" s="6"/>
      <c r="E4" s="7"/>
      <c r="F4" s="6">
        <v>1</v>
      </c>
      <c r="G4" s="7">
        <v>0</v>
      </c>
      <c r="H4" s="6"/>
      <c r="I4" s="7"/>
      <c r="J4" s="6"/>
      <c r="K4" s="7"/>
      <c r="L4" s="6">
        <v>1</v>
      </c>
      <c r="M4" s="7">
        <v>1</v>
      </c>
      <c r="N4" s="6"/>
      <c r="O4" s="7"/>
      <c r="P4" s="6"/>
      <c r="Q4" s="5"/>
      <c r="R4" s="6">
        <v>1</v>
      </c>
      <c r="S4" s="5">
        <v>0</v>
      </c>
      <c r="T4" s="6"/>
      <c r="U4" s="7"/>
      <c r="V4" s="6">
        <v>0</v>
      </c>
      <c r="W4" s="567">
        <v>1</v>
      </c>
      <c r="X4" s="169"/>
      <c r="Y4" s="7"/>
      <c r="Z4" s="6"/>
      <c r="AA4" s="7"/>
      <c r="AB4" s="6"/>
      <c r="AC4" s="7"/>
      <c r="AD4" s="6"/>
      <c r="AE4" s="7"/>
      <c r="AF4" s="6"/>
      <c r="AG4" s="7"/>
      <c r="AH4" s="6"/>
      <c r="AI4" s="7"/>
      <c r="AJ4" s="6"/>
      <c r="AK4" s="5"/>
      <c r="AL4" s="6"/>
      <c r="AM4" s="5"/>
      <c r="AN4" s="6"/>
      <c r="AO4" s="7"/>
      <c r="AP4" s="6"/>
      <c r="AQ4" s="5"/>
      <c r="AR4" s="276">
        <f aca="true" t="shared" si="0" ref="AR4:AR22">D4+F4+H4+J4+L4+N4+P4+R4+T4+V4+X4+Z4+AB4+AD4+AF4+AH4+AJ4+AL4+AN4+AP4</f>
        <v>3</v>
      </c>
      <c r="AS4" s="509">
        <f aca="true" t="shared" si="1" ref="AS4:AS22">E4+G4+I4+K4+M4+O4+Q4+S4+U4+W4+Y4+AA4+AC4+AE4+AG4+AI4+AK4+AM4+AO4+AQ4</f>
        <v>2</v>
      </c>
      <c r="AT4" s="513">
        <f aca="true" t="shared" si="2" ref="AT4:AT22">SUM(AR4:AS4)</f>
        <v>5</v>
      </c>
      <c r="AU4" s="16">
        <v>20</v>
      </c>
    </row>
    <row r="5" spans="1:47" ht="12.75">
      <c r="A5" s="253">
        <v>3</v>
      </c>
      <c r="B5" s="2">
        <v>16</v>
      </c>
      <c r="C5" s="121" t="s">
        <v>119</v>
      </c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  <c r="P5" s="258"/>
      <c r="Q5" s="305"/>
      <c r="R5" s="6"/>
      <c r="S5" s="5"/>
      <c r="T5" s="6"/>
      <c r="U5" s="7"/>
      <c r="V5" s="6"/>
      <c r="W5" s="567"/>
      <c r="X5" s="169">
        <v>1</v>
      </c>
      <c r="Y5" s="7">
        <v>0</v>
      </c>
      <c r="Z5" s="6"/>
      <c r="AA5" s="7"/>
      <c r="AB5" s="6"/>
      <c r="AC5" s="7"/>
      <c r="AD5" s="6"/>
      <c r="AE5" s="7"/>
      <c r="AF5" s="6">
        <v>1</v>
      </c>
      <c r="AG5" s="7">
        <v>0</v>
      </c>
      <c r="AH5" s="6"/>
      <c r="AI5" s="7"/>
      <c r="AJ5" s="6"/>
      <c r="AK5" s="5"/>
      <c r="AL5" s="6"/>
      <c r="AM5" s="5"/>
      <c r="AN5" s="6"/>
      <c r="AO5" s="7"/>
      <c r="AP5" s="6"/>
      <c r="AQ5" s="5"/>
      <c r="AR5" s="276">
        <f t="shared" si="0"/>
        <v>2</v>
      </c>
      <c r="AS5" s="509">
        <f t="shared" si="1"/>
        <v>0</v>
      </c>
      <c r="AT5" s="513">
        <f t="shared" si="2"/>
        <v>2</v>
      </c>
      <c r="AU5" s="16">
        <v>19</v>
      </c>
    </row>
    <row r="6" spans="1:47" ht="12.75">
      <c r="A6" s="253">
        <v>4</v>
      </c>
      <c r="B6" s="2">
        <v>87</v>
      </c>
      <c r="C6" s="306" t="s">
        <v>2</v>
      </c>
      <c r="D6" s="258"/>
      <c r="E6" s="256"/>
      <c r="F6" s="6"/>
      <c r="G6" s="7"/>
      <c r="H6" s="6"/>
      <c r="I6" s="7"/>
      <c r="J6" s="258"/>
      <c r="K6" s="256"/>
      <c r="L6" s="258"/>
      <c r="M6" s="256"/>
      <c r="N6" s="258"/>
      <c r="O6" s="256"/>
      <c r="P6" s="258"/>
      <c r="Q6" s="305"/>
      <c r="R6" s="258"/>
      <c r="S6" s="305"/>
      <c r="T6" s="258"/>
      <c r="U6" s="256"/>
      <c r="V6" s="258"/>
      <c r="W6" s="568"/>
      <c r="X6" s="262"/>
      <c r="Y6" s="256"/>
      <c r="Z6" s="258"/>
      <c r="AA6" s="256"/>
      <c r="AB6" s="6"/>
      <c r="AC6" s="7"/>
      <c r="AD6" s="6"/>
      <c r="AE6" s="7"/>
      <c r="AF6" s="6"/>
      <c r="AG6" s="7"/>
      <c r="AH6" s="6"/>
      <c r="AI6" s="7"/>
      <c r="AJ6" s="258"/>
      <c r="AK6" s="305"/>
      <c r="AL6" s="6"/>
      <c r="AM6" s="5"/>
      <c r="AN6" s="6">
        <v>0</v>
      </c>
      <c r="AO6" s="7">
        <v>1</v>
      </c>
      <c r="AP6" s="6"/>
      <c r="AQ6" s="5"/>
      <c r="AR6" s="276">
        <f t="shared" si="0"/>
        <v>0</v>
      </c>
      <c r="AS6" s="509">
        <f t="shared" si="1"/>
        <v>1</v>
      </c>
      <c r="AT6" s="513">
        <f t="shared" si="2"/>
        <v>1</v>
      </c>
      <c r="AU6" s="16">
        <v>8</v>
      </c>
    </row>
    <row r="7" spans="1:47" ht="12.75">
      <c r="A7" s="253">
        <v>7</v>
      </c>
      <c r="B7" s="2">
        <v>92</v>
      </c>
      <c r="C7" s="121" t="s">
        <v>18</v>
      </c>
      <c r="D7" s="6"/>
      <c r="E7" s="7"/>
      <c r="F7" s="6"/>
      <c r="G7" s="7"/>
      <c r="H7" s="6">
        <v>1</v>
      </c>
      <c r="I7" s="7">
        <v>0</v>
      </c>
      <c r="J7" s="6"/>
      <c r="K7" s="7"/>
      <c r="L7" s="6">
        <v>0</v>
      </c>
      <c r="M7" s="7">
        <v>1</v>
      </c>
      <c r="N7" s="6"/>
      <c r="O7" s="7"/>
      <c r="P7" s="6"/>
      <c r="Q7" s="5"/>
      <c r="R7" s="6">
        <v>0</v>
      </c>
      <c r="S7" s="5">
        <v>2</v>
      </c>
      <c r="T7" s="258"/>
      <c r="U7" s="256"/>
      <c r="V7" s="6">
        <v>1</v>
      </c>
      <c r="W7" s="567">
        <v>0</v>
      </c>
      <c r="X7" s="169">
        <v>0</v>
      </c>
      <c r="Y7" s="7">
        <v>1</v>
      </c>
      <c r="Z7" s="6">
        <v>0</v>
      </c>
      <c r="AA7" s="7">
        <v>2</v>
      </c>
      <c r="AB7" s="6"/>
      <c r="AC7" s="7"/>
      <c r="AD7" s="6"/>
      <c r="AE7" s="7"/>
      <c r="AF7" s="6"/>
      <c r="AG7" s="7"/>
      <c r="AH7" s="6"/>
      <c r="AI7" s="7"/>
      <c r="AJ7" s="6"/>
      <c r="AK7" s="5"/>
      <c r="AL7" s="6">
        <v>0</v>
      </c>
      <c r="AM7" s="5">
        <v>1</v>
      </c>
      <c r="AN7" s="6"/>
      <c r="AO7" s="7"/>
      <c r="AP7" s="6">
        <v>1</v>
      </c>
      <c r="AQ7" s="5">
        <v>0</v>
      </c>
      <c r="AR7" s="276">
        <f t="shared" si="0"/>
        <v>3</v>
      </c>
      <c r="AS7" s="509">
        <f t="shared" si="1"/>
        <v>7</v>
      </c>
      <c r="AT7" s="513">
        <f t="shared" si="2"/>
        <v>10</v>
      </c>
      <c r="AU7" s="16">
        <v>19</v>
      </c>
    </row>
    <row r="8" spans="1:47" ht="12.75">
      <c r="A8" s="253">
        <v>8</v>
      </c>
      <c r="B8" s="2">
        <v>13</v>
      </c>
      <c r="C8" s="121" t="s">
        <v>4</v>
      </c>
      <c r="D8" s="6">
        <v>0</v>
      </c>
      <c r="E8" s="7">
        <v>1</v>
      </c>
      <c r="F8" s="6">
        <v>0</v>
      </c>
      <c r="G8" s="7">
        <v>2</v>
      </c>
      <c r="H8" s="6">
        <v>0</v>
      </c>
      <c r="I8" s="7">
        <v>1</v>
      </c>
      <c r="J8" s="6"/>
      <c r="K8" s="7"/>
      <c r="L8" s="6">
        <v>1</v>
      </c>
      <c r="M8" s="7">
        <v>0</v>
      </c>
      <c r="N8" s="6"/>
      <c r="O8" s="7"/>
      <c r="P8" s="6"/>
      <c r="Q8" s="5"/>
      <c r="R8" s="258"/>
      <c r="S8" s="305"/>
      <c r="T8" s="258"/>
      <c r="U8" s="256"/>
      <c r="V8" s="258"/>
      <c r="W8" s="568"/>
      <c r="X8" s="169">
        <v>0</v>
      </c>
      <c r="Y8" s="7">
        <v>1</v>
      </c>
      <c r="Z8" s="6"/>
      <c r="AA8" s="7"/>
      <c r="AB8" s="6">
        <v>2</v>
      </c>
      <c r="AC8" s="7">
        <v>0</v>
      </c>
      <c r="AD8" s="6"/>
      <c r="AE8" s="7"/>
      <c r="AF8" s="258"/>
      <c r="AG8" s="256"/>
      <c r="AH8" s="6"/>
      <c r="AI8" s="7"/>
      <c r="AJ8" s="6"/>
      <c r="AK8" s="5"/>
      <c r="AL8" s="6"/>
      <c r="AM8" s="5"/>
      <c r="AN8" s="6"/>
      <c r="AO8" s="7"/>
      <c r="AP8" s="6"/>
      <c r="AQ8" s="5"/>
      <c r="AR8" s="276">
        <f t="shared" si="0"/>
        <v>3</v>
      </c>
      <c r="AS8" s="509">
        <f t="shared" si="1"/>
        <v>5</v>
      </c>
      <c r="AT8" s="513">
        <f t="shared" si="2"/>
        <v>8</v>
      </c>
      <c r="AU8" s="16">
        <v>16</v>
      </c>
    </row>
    <row r="9" spans="1:47" ht="12.75">
      <c r="A9" s="253">
        <v>9</v>
      </c>
      <c r="B9" s="2">
        <v>31</v>
      </c>
      <c r="C9" s="121" t="s">
        <v>19</v>
      </c>
      <c r="D9" s="6"/>
      <c r="E9" s="7"/>
      <c r="F9" s="6"/>
      <c r="G9" s="7"/>
      <c r="H9" s="6"/>
      <c r="I9" s="7"/>
      <c r="J9" s="6"/>
      <c r="K9" s="7"/>
      <c r="L9" s="6">
        <v>1</v>
      </c>
      <c r="M9" s="7">
        <v>0</v>
      </c>
      <c r="N9" s="6"/>
      <c r="O9" s="7"/>
      <c r="P9" s="6"/>
      <c r="Q9" s="5"/>
      <c r="R9" s="6">
        <v>0</v>
      </c>
      <c r="S9" s="5">
        <v>1</v>
      </c>
      <c r="T9" s="6"/>
      <c r="U9" s="7"/>
      <c r="V9" s="6"/>
      <c r="W9" s="567"/>
      <c r="X9" s="169">
        <v>2</v>
      </c>
      <c r="Y9" s="7">
        <v>0</v>
      </c>
      <c r="Z9" s="6"/>
      <c r="AA9" s="7"/>
      <c r="AB9" s="6"/>
      <c r="AC9" s="7"/>
      <c r="AD9" s="6"/>
      <c r="AE9" s="7"/>
      <c r="AF9" s="6">
        <v>1</v>
      </c>
      <c r="AG9" s="7">
        <v>0</v>
      </c>
      <c r="AH9" s="6"/>
      <c r="AI9" s="7"/>
      <c r="AJ9" s="6">
        <v>1</v>
      </c>
      <c r="AK9" s="5">
        <v>0</v>
      </c>
      <c r="AL9" s="6"/>
      <c r="AM9" s="5"/>
      <c r="AN9" s="6">
        <v>0</v>
      </c>
      <c r="AO9" s="7">
        <v>1</v>
      </c>
      <c r="AP9" s="6">
        <v>0</v>
      </c>
      <c r="AQ9" s="5">
        <v>1</v>
      </c>
      <c r="AR9" s="276">
        <f t="shared" si="0"/>
        <v>5</v>
      </c>
      <c r="AS9" s="509">
        <f t="shared" si="1"/>
        <v>3</v>
      </c>
      <c r="AT9" s="513">
        <f t="shared" si="2"/>
        <v>8</v>
      </c>
      <c r="AU9" s="16">
        <v>20</v>
      </c>
    </row>
    <row r="10" spans="1:47" ht="12.75">
      <c r="A10" s="253">
        <v>10</v>
      </c>
      <c r="B10" s="2">
        <v>44</v>
      </c>
      <c r="C10" s="121" t="s">
        <v>5</v>
      </c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5"/>
      <c r="R10" s="6"/>
      <c r="S10" s="5"/>
      <c r="T10" s="6"/>
      <c r="U10" s="7"/>
      <c r="V10" s="6"/>
      <c r="W10" s="567"/>
      <c r="X10" s="169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5"/>
      <c r="AL10" s="6"/>
      <c r="AM10" s="5"/>
      <c r="AN10" s="6"/>
      <c r="AO10" s="7"/>
      <c r="AP10" s="6"/>
      <c r="AQ10" s="5"/>
      <c r="AR10" s="276">
        <f t="shared" si="0"/>
        <v>0</v>
      </c>
      <c r="AS10" s="509">
        <f t="shared" si="1"/>
        <v>0</v>
      </c>
      <c r="AT10" s="513">
        <f t="shared" si="2"/>
        <v>0</v>
      </c>
      <c r="AU10" s="16">
        <v>20</v>
      </c>
    </row>
    <row r="11" spans="1:47" ht="12.75">
      <c r="A11" s="253">
        <v>11</v>
      </c>
      <c r="B11" s="2">
        <v>19</v>
      </c>
      <c r="C11" s="121" t="s">
        <v>27</v>
      </c>
      <c r="D11" s="6"/>
      <c r="E11" s="7"/>
      <c r="F11" s="6">
        <v>0</v>
      </c>
      <c r="G11" s="7">
        <v>1</v>
      </c>
      <c r="H11" s="6"/>
      <c r="I11" s="7"/>
      <c r="J11" s="6">
        <v>1</v>
      </c>
      <c r="K11" s="7">
        <v>1</v>
      </c>
      <c r="L11" s="6">
        <v>2</v>
      </c>
      <c r="M11" s="7">
        <v>0</v>
      </c>
      <c r="N11" s="6"/>
      <c r="O11" s="7"/>
      <c r="P11" s="6"/>
      <c r="Q11" s="5"/>
      <c r="R11" s="6"/>
      <c r="S11" s="5"/>
      <c r="T11" s="6"/>
      <c r="U11" s="7"/>
      <c r="V11" s="6">
        <v>2</v>
      </c>
      <c r="W11" s="567">
        <v>0</v>
      </c>
      <c r="X11" s="169"/>
      <c r="Y11" s="7"/>
      <c r="Z11" s="6">
        <v>1</v>
      </c>
      <c r="AA11" s="7">
        <v>0</v>
      </c>
      <c r="AB11" s="6">
        <v>2</v>
      </c>
      <c r="AC11" s="7">
        <v>0</v>
      </c>
      <c r="AD11" s="6"/>
      <c r="AE11" s="7"/>
      <c r="AF11" s="6">
        <v>2</v>
      </c>
      <c r="AG11" s="7">
        <v>1</v>
      </c>
      <c r="AH11" s="6">
        <v>1</v>
      </c>
      <c r="AI11" s="7">
        <v>1</v>
      </c>
      <c r="AJ11" s="6">
        <v>3</v>
      </c>
      <c r="AK11" s="5">
        <v>0</v>
      </c>
      <c r="AL11" s="6">
        <v>1</v>
      </c>
      <c r="AM11" s="5">
        <v>0</v>
      </c>
      <c r="AN11" s="6"/>
      <c r="AO11" s="7"/>
      <c r="AP11" s="6">
        <v>1</v>
      </c>
      <c r="AQ11" s="5">
        <v>2</v>
      </c>
      <c r="AR11" s="276">
        <f t="shared" si="0"/>
        <v>16</v>
      </c>
      <c r="AS11" s="509">
        <f t="shared" si="1"/>
        <v>6</v>
      </c>
      <c r="AT11" s="516">
        <f t="shared" si="2"/>
        <v>22</v>
      </c>
      <c r="AU11" s="16">
        <v>20</v>
      </c>
    </row>
    <row r="12" spans="1:47" s="115" customFormat="1" ht="12.75">
      <c r="A12" s="253">
        <v>12</v>
      </c>
      <c r="B12" s="2">
        <v>29</v>
      </c>
      <c r="C12" s="121" t="s">
        <v>30</v>
      </c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5"/>
      <c r="R12" s="6"/>
      <c r="S12" s="5"/>
      <c r="T12" s="6"/>
      <c r="U12" s="7"/>
      <c r="V12" s="6"/>
      <c r="W12" s="567"/>
      <c r="X12" s="169"/>
      <c r="Y12" s="7"/>
      <c r="Z12" s="6"/>
      <c r="AA12" s="7"/>
      <c r="AB12" s="6">
        <v>0</v>
      </c>
      <c r="AC12" s="7">
        <v>1</v>
      </c>
      <c r="AD12" s="258"/>
      <c r="AE12" s="256"/>
      <c r="AF12" s="258"/>
      <c r="AG12" s="256"/>
      <c r="AH12" s="6"/>
      <c r="AI12" s="7"/>
      <c r="AJ12" s="258"/>
      <c r="AK12" s="305"/>
      <c r="AL12" s="258"/>
      <c r="AM12" s="305"/>
      <c r="AN12" s="258"/>
      <c r="AO12" s="256"/>
      <c r="AP12" s="6"/>
      <c r="AQ12" s="5"/>
      <c r="AR12" s="276">
        <f t="shared" si="0"/>
        <v>0</v>
      </c>
      <c r="AS12" s="509">
        <f t="shared" si="1"/>
        <v>1</v>
      </c>
      <c r="AT12" s="513">
        <f t="shared" si="2"/>
        <v>1</v>
      </c>
      <c r="AU12" s="16">
        <v>15</v>
      </c>
    </row>
    <row r="13" spans="1:47" ht="12.75">
      <c r="A13" s="253">
        <v>14</v>
      </c>
      <c r="B13" s="2">
        <v>23</v>
      </c>
      <c r="C13" s="121" t="s">
        <v>49</v>
      </c>
      <c r="D13" s="6">
        <v>1</v>
      </c>
      <c r="E13" s="7">
        <v>0</v>
      </c>
      <c r="F13" s="6">
        <v>1</v>
      </c>
      <c r="G13" s="7">
        <v>0</v>
      </c>
      <c r="H13" s="6"/>
      <c r="I13" s="7"/>
      <c r="J13" s="6"/>
      <c r="K13" s="7"/>
      <c r="L13" s="258"/>
      <c r="M13" s="256"/>
      <c r="N13" s="258"/>
      <c r="O13" s="256"/>
      <c r="P13" s="258"/>
      <c r="Q13" s="305"/>
      <c r="R13" s="6"/>
      <c r="S13" s="5"/>
      <c r="T13" s="6"/>
      <c r="U13" s="7"/>
      <c r="V13" s="6"/>
      <c r="W13" s="567"/>
      <c r="X13" s="169"/>
      <c r="Y13" s="7"/>
      <c r="Z13" s="6">
        <v>1</v>
      </c>
      <c r="AA13" s="7">
        <v>0</v>
      </c>
      <c r="AB13" s="258"/>
      <c r="AC13" s="256"/>
      <c r="AD13" s="258"/>
      <c r="AE13" s="256"/>
      <c r="AF13" s="6"/>
      <c r="AG13" s="7"/>
      <c r="AH13" s="6">
        <v>0</v>
      </c>
      <c r="AI13" s="7">
        <v>1</v>
      </c>
      <c r="AJ13" s="258"/>
      <c r="AK13" s="305"/>
      <c r="AL13" s="6">
        <v>0</v>
      </c>
      <c r="AM13" s="5">
        <v>1</v>
      </c>
      <c r="AN13" s="6">
        <v>0</v>
      </c>
      <c r="AO13" s="7">
        <v>1</v>
      </c>
      <c r="AP13" s="6"/>
      <c r="AQ13" s="5"/>
      <c r="AR13" s="276">
        <f t="shared" si="0"/>
        <v>3</v>
      </c>
      <c r="AS13" s="509">
        <f t="shared" si="1"/>
        <v>3</v>
      </c>
      <c r="AT13" s="513">
        <f t="shared" si="2"/>
        <v>6</v>
      </c>
      <c r="AU13" s="16">
        <v>14</v>
      </c>
    </row>
    <row r="14" spans="1:47" ht="12.75">
      <c r="A14" s="253">
        <v>15</v>
      </c>
      <c r="B14" s="2">
        <v>5</v>
      </c>
      <c r="C14" s="121" t="s">
        <v>6</v>
      </c>
      <c r="D14" s="6">
        <v>1</v>
      </c>
      <c r="E14" s="7">
        <v>0</v>
      </c>
      <c r="F14" s="6">
        <v>2</v>
      </c>
      <c r="G14" s="7">
        <v>1</v>
      </c>
      <c r="H14" s="6">
        <v>0</v>
      </c>
      <c r="I14" s="7">
        <v>1</v>
      </c>
      <c r="J14" s="6">
        <v>1</v>
      </c>
      <c r="K14" s="7">
        <v>0</v>
      </c>
      <c r="L14" s="6">
        <v>4</v>
      </c>
      <c r="M14" s="7">
        <v>2</v>
      </c>
      <c r="N14" s="6">
        <v>1</v>
      </c>
      <c r="O14" s="7">
        <v>0</v>
      </c>
      <c r="P14" s="6">
        <v>1</v>
      </c>
      <c r="Q14" s="5">
        <v>3</v>
      </c>
      <c r="R14" s="6">
        <v>4</v>
      </c>
      <c r="S14" s="5">
        <v>3</v>
      </c>
      <c r="T14" s="6">
        <v>0</v>
      </c>
      <c r="U14" s="7">
        <v>1</v>
      </c>
      <c r="V14" s="6">
        <v>0</v>
      </c>
      <c r="W14" s="567">
        <v>2</v>
      </c>
      <c r="X14" s="169">
        <v>2</v>
      </c>
      <c r="Y14" s="7">
        <v>0</v>
      </c>
      <c r="Z14" s="6">
        <v>1</v>
      </c>
      <c r="AA14" s="7">
        <v>0</v>
      </c>
      <c r="AB14" s="6">
        <v>0</v>
      </c>
      <c r="AC14" s="7">
        <v>3</v>
      </c>
      <c r="AD14" s="6"/>
      <c r="AE14" s="7"/>
      <c r="AF14" s="6">
        <v>4</v>
      </c>
      <c r="AG14" s="7">
        <v>2</v>
      </c>
      <c r="AH14" s="6">
        <v>2</v>
      </c>
      <c r="AI14" s="7">
        <v>2</v>
      </c>
      <c r="AJ14" s="6">
        <v>0</v>
      </c>
      <c r="AK14" s="5">
        <v>3</v>
      </c>
      <c r="AL14" s="6">
        <v>1</v>
      </c>
      <c r="AM14" s="5">
        <v>0</v>
      </c>
      <c r="AN14" s="6">
        <v>2</v>
      </c>
      <c r="AO14" s="7">
        <v>1</v>
      </c>
      <c r="AP14" s="6">
        <v>6</v>
      </c>
      <c r="AQ14" s="5">
        <v>0</v>
      </c>
      <c r="AR14" s="276">
        <f t="shared" si="0"/>
        <v>32</v>
      </c>
      <c r="AS14" s="509">
        <f t="shared" si="1"/>
        <v>24</v>
      </c>
      <c r="AT14" s="515">
        <f t="shared" si="2"/>
        <v>56</v>
      </c>
      <c r="AU14" s="16">
        <v>20</v>
      </c>
    </row>
    <row r="15" spans="1:47" ht="12.75">
      <c r="A15" s="253">
        <v>16</v>
      </c>
      <c r="B15" s="2">
        <v>15</v>
      </c>
      <c r="C15" s="121" t="s">
        <v>116</v>
      </c>
      <c r="D15" s="258"/>
      <c r="E15" s="256"/>
      <c r="F15" s="6">
        <v>1</v>
      </c>
      <c r="G15" s="7">
        <v>0</v>
      </c>
      <c r="H15" s="258"/>
      <c r="I15" s="256"/>
      <c r="J15" s="6"/>
      <c r="K15" s="7"/>
      <c r="L15" s="6"/>
      <c r="M15" s="7"/>
      <c r="N15" s="6">
        <v>2</v>
      </c>
      <c r="O15" s="7">
        <v>0</v>
      </c>
      <c r="P15" s="6">
        <v>0</v>
      </c>
      <c r="Q15" s="5">
        <v>1</v>
      </c>
      <c r="R15" s="6"/>
      <c r="S15" s="5"/>
      <c r="T15" s="6">
        <v>0</v>
      </c>
      <c r="U15" s="7">
        <v>1</v>
      </c>
      <c r="V15" s="258"/>
      <c r="W15" s="568"/>
      <c r="X15" s="169"/>
      <c r="Y15" s="7"/>
      <c r="Z15" s="6"/>
      <c r="AA15" s="7"/>
      <c r="AB15" s="258"/>
      <c r="AC15" s="256"/>
      <c r="AD15" s="6"/>
      <c r="AE15" s="7"/>
      <c r="AF15" s="6">
        <v>0</v>
      </c>
      <c r="AG15" s="7">
        <v>1</v>
      </c>
      <c r="AH15" s="6">
        <v>1</v>
      </c>
      <c r="AI15" s="7">
        <v>0</v>
      </c>
      <c r="AJ15" s="258"/>
      <c r="AK15" s="305"/>
      <c r="AL15" s="258"/>
      <c r="AM15" s="305"/>
      <c r="AN15" s="6"/>
      <c r="AO15" s="7"/>
      <c r="AP15" s="6"/>
      <c r="AQ15" s="5"/>
      <c r="AR15" s="276">
        <f t="shared" si="0"/>
        <v>4</v>
      </c>
      <c r="AS15" s="509">
        <f t="shared" si="1"/>
        <v>3</v>
      </c>
      <c r="AT15" s="513">
        <f t="shared" si="2"/>
        <v>7</v>
      </c>
      <c r="AU15" s="16">
        <v>14</v>
      </c>
    </row>
    <row r="16" spans="1:47" ht="12.75">
      <c r="A16" s="253">
        <v>17</v>
      </c>
      <c r="B16" s="2">
        <v>27</v>
      </c>
      <c r="C16" s="121" t="s">
        <v>57</v>
      </c>
      <c r="D16" s="258"/>
      <c r="E16" s="256"/>
      <c r="F16" s="6"/>
      <c r="G16" s="7"/>
      <c r="H16" s="6">
        <v>1</v>
      </c>
      <c r="I16" s="7">
        <v>0</v>
      </c>
      <c r="J16" s="6"/>
      <c r="K16" s="7"/>
      <c r="L16" s="6">
        <v>1</v>
      </c>
      <c r="M16" s="7">
        <v>0</v>
      </c>
      <c r="N16" s="6"/>
      <c r="O16" s="7"/>
      <c r="P16" s="258"/>
      <c r="Q16" s="305"/>
      <c r="R16" s="258"/>
      <c r="S16" s="305"/>
      <c r="T16" s="258"/>
      <c r="U16" s="256"/>
      <c r="V16" s="258"/>
      <c r="W16" s="568"/>
      <c r="X16" s="169">
        <v>1</v>
      </c>
      <c r="Y16" s="7">
        <v>0</v>
      </c>
      <c r="Z16" s="6"/>
      <c r="AA16" s="7"/>
      <c r="AB16" s="169">
        <v>0</v>
      </c>
      <c r="AC16" s="7">
        <v>1</v>
      </c>
      <c r="AD16" s="6">
        <v>1</v>
      </c>
      <c r="AE16" s="7">
        <v>0</v>
      </c>
      <c r="AF16" s="6">
        <v>1</v>
      </c>
      <c r="AG16" s="7">
        <v>1</v>
      </c>
      <c r="AH16" s="6"/>
      <c r="AI16" s="7"/>
      <c r="AJ16" s="6">
        <v>1</v>
      </c>
      <c r="AK16" s="5">
        <v>0</v>
      </c>
      <c r="AL16" s="6"/>
      <c r="AM16" s="5"/>
      <c r="AN16" s="6">
        <v>2</v>
      </c>
      <c r="AO16" s="7">
        <v>0</v>
      </c>
      <c r="AP16" s="6"/>
      <c r="AQ16" s="5"/>
      <c r="AR16" s="276">
        <f t="shared" si="0"/>
        <v>8</v>
      </c>
      <c r="AS16" s="509">
        <f t="shared" si="1"/>
        <v>2</v>
      </c>
      <c r="AT16" s="513">
        <f t="shared" si="2"/>
        <v>10</v>
      </c>
      <c r="AU16" s="16">
        <v>15</v>
      </c>
    </row>
    <row r="17" spans="1:47" ht="12.75">
      <c r="A17" s="253">
        <v>18</v>
      </c>
      <c r="B17" s="2">
        <v>8</v>
      </c>
      <c r="C17" s="121" t="s">
        <v>7</v>
      </c>
      <c r="D17" s="6"/>
      <c r="E17" s="7"/>
      <c r="F17" s="169"/>
      <c r="G17" s="7"/>
      <c r="H17" s="169"/>
      <c r="I17" s="7"/>
      <c r="J17" s="6"/>
      <c r="K17" s="7"/>
      <c r="L17" s="169">
        <v>1</v>
      </c>
      <c r="M17" s="7">
        <v>1</v>
      </c>
      <c r="N17" s="169"/>
      <c r="O17" s="7"/>
      <c r="P17" s="169"/>
      <c r="Q17" s="7"/>
      <c r="R17" s="169"/>
      <c r="S17" s="5"/>
      <c r="T17" s="6"/>
      <c r="U17" s="7"/>
      <c r="V17" s="169"/>
      <c r="W17" s="567"/>
      <c r="X17" s="169">
        <v>1</v>
      </c>
      <c r="Y17" s="7">
        <v>0</v>
      </c>
      <c r="Z17" s="169"/>
      <c r="AA17" s="7"/>
      <c r="AB17" s="169"/>
      <c r="AC17" s="7"/>
      <c r="AD17" s="169"/>
      <c r="AE17" s="7"/>
      <c r="AF17" s="169"/>
      <c r="AG17" s="7"/>
      <c r="AH17" s="169"/>
      <c r="AI17" s="7"/>
      <c r="AJ17" s="6"/>
      <c r="AK17" s="5"/>
      <c r="AL17" s="6">
        <v>1</v>
      </c>
      <c r="AM17" s="5">
        <v>0</v>
      </c>
      <c r="AN17" s="6"/>
      <c r="AO17" s="7"/>
      <c r="AP17" s="6"/>
      <c r="AQ17" s="5"/>
      <c r="AR17" s="276">
        <f t="shared" si="0"/>
        <v>3</v>
      </c>
      <c r="AS17" s="509">
        <f t="shared" si="1"/>
        <v>1</v>
      </c>
      <c r="AT17" s="513">
        <f t="shared" si="2"/>
        <v>4</v>
      </c>
      <c r="AU17" s="16">
        <v>20</v>
      </c>
    </row>
    <row r="18" spans="1:47" ht="12.75">
      <c r="A18" s="253">
        <v>19</v>
      </c>
      <c r="B18" s="2">
        <v>20</v>
      </c>
      <c r="C18" s="243" t="s">
        <v>33</v>
      </c>
      <c r="D18" s="169">
        <v>0</v>
      </c>
      <c r="E18" s="7">
        <v>1</v>
      </c>
      <c r="F18" s="169">
        <v>4</v>
      </c>
      <c r="G18" s="7">
        <v>2</v>
      </c>
      <c r="H18" s="169">
        <v>1</v>
      </c>
      <c r="I18" s="7">
        <v>1</v>
      </c>
      <c r="J18" s="169">
        <v>0</v>
      </c>
      <c r="K18" s="7">
        <v>1</v>
      </c>
      <c r="L18" s="169">
        <v>2</v>
      </c>
      <c r="M18" s="7">
        <v>4</v>
      </c>
      <c r="N18" s="169">
        <v>0</v>
      </c>
      <c r="O18" s="7">
        <v>2</v>
      </c>
      <c r="P18" s="169">
        <v>3</v>
      </c>
      <c r="Q18" s="7">
        <v>0</v>
      </c>
      <c r="R18" s="169">
        <v>5</v>
      </c>
      <c r="S18" s="7">
        <v>2</v>
      </c>
      <c r="T18" s="169">
        <v>2</v>
      </c>
      <c r="U18" s="7">
        <v>0</v>
      </c>
      <c r="V18" s="169">
        <v>0</v>
      </c>
      <c r="W18" s="567">
        <v>1</v>
      </c>
      <c r="X18" s="169">
        <v>1</v>
      </c>
      <c r="Y18" s="7">
        <v>2</v>
      </c>
      <c r="Z18" s="169">
        <v>1</v>
      </c>
      <c r="AA18" s="7">
        <v>1</v>
      </c>
      <c r="AB18" s="169">
        <v>3</v>
      </c>
      <c r="AC18" s="7">
        <v>1</v>
      </c>
      <c r="AD18" s="169"/>
      <c r="AE18" s="7"/>
      <c r="AF18" s="169">
        <v>3</v>
      </c>
      <c r="AG18" s="7">
        <v>5</v>
      </c>
      <c r="AH18" s="169">
        <v>2</v>
      </c>
      <c r="AI18" s="7">
        <v>1</v>
      </c>
      <c r="AJ18" s="169">
        <v>2</v>
      </c>
      <c r="AK18" s="7">
        <v>1</v>
      </c>
      <c r="AL18" s="169">
        <v>1</v>
      </c>
      <c r="AM18" s="7">
        <v>1</v>
      </c>
      <c r="AN18" s="169">
        <v>2</v>
      </c>
      <c r="AO18" s="7">
        <v>2</v>
      </c>
      <c r="AP18" s="169">
        <v>2</v>
      </c>
      <c r="AQ18" s="5">
        <v>4</v>
      </c>
      <c r="AR18" s="276">
        <f t="shared" si="0"/>
        <v>34</v>
      </c>
      <c r="AS18" s="509">
        <f t="shared" si="1"/>
        <v>32</v>
      </c>
      <c r="AT18" s="515">
        <f t="shared" si="2"/>
        <v>66</v>
      </c>
      <c r="AU18" s="16">
        <v>20</v>
      </c>
    </row>
    <row r="19" spans="1:47" ht="12.75">
      <c r="A19" s="253">
        <v>20</v>
      </c>
      <c r="B19" s="2">
        <v>41</v>
      </c>
      <c r="C19" s="243" t="s">
        <v>8</v>
      </c>
      <c r="D19" s="309"/>
      <c r="E19" s="310"/>
      <c r="F19" s="309"/>
      <c r="G19" s="310"/>
      <c r="H19" s="262"/>
      <c r="I19" s="256"/>
      <c r="J19" s="309"/>
      <c r="K19" s="310"/>
      <c r="L19" s="309">
        <v>1</v>
      </c>
      <c r="M19" s="310">
        <v>2</v>
      </c>
      <c r="N19" s="309"/>
      <c r="O19" s="310"/>
      <c r="P19" s="309"/>
      <c r="Q19" s="310"/>
      <c r="R19" s="309">
        <v>0</v>
      </c>
      <c r="S19" s="310">
        <v>1</v>
      </c>
      <c r="T19" s="309"/>
      <c r="U19" s="310"/>
      <c r="V19" s="309"/>
      <c r="W19" s="569"/>
      <c r="X19" s="309"/>
      <c r="Y19" s="310"/>
      <c r="Z19" s="309"/>
      <c r="AA19" s="310"/>
      <c r="AB19" s="309"/>
      <c r="AC19" s="310"/>
      <c r="AD19" s="309"/>
      <c r="AE19" s="310"/>
      <c r="AF19" s="309"/>
      <c r="AG19" s="310"/>
      <c r="AH19" s="309"/>
      <c r="AI19" s="310"/>
      <c r="AJ19" s="309"/>
      <c r="AK19" s="310"/>
      <c r="AL19" s="309"/>
      <c r="AM19" s="310"/>
      <c r="AN19" s="309"/>
      <c r="AO19" s="310"/>
      <c r="AP19" s="309"/>
      <c r="AQ19" s="319"/>
      <c r="AR19" s="276">
        <f t="shared" si="0"/>
        <v>1</v>
      </c>
      <c r="AS19" s="509">
        <f t="shared" si="1"/>
        <v>3</v>
      </c>
      <c r="AT19" s="513">
        <f t="shared" si="2"/>
        <v>4</v>
      </c>
      <c r="AU19" s="16">
        <v>19</v>
      </c>
    </row>
    <row r="20" spans="1:47" ht="12.75">
      <c r="A20" s="253">
        <v>21</v>
      </c>
      <c r="B20" s="2">
        <v>72</v>
      </c>
      <c r="C20" s="243" t="s">
        <v>172</v>
      </c>
      <c r="D20" s="309"/>
      <c r="E20" s="310"/>
      <c r="F20" s="309"/>
      <c r="G20" s="310"/>
      <c r="H20" s="262"/>
      <c r="I20" s="256"/>
      <c r="J20" s="309"/>
      <c r="K20" s="310"/>
      <c r="L20" s="309"/>
      <c r="M20" s="310"/>
      <c r="N20" s="262"/>
      <c r="O20" s="256"/>
      <c r="P20" s="262"/>
      <c r="Q20" s="256"/>
      <c r="R20" s="309"/>
      <c r="S20" s="310"/>
      <c r="T20" s="262"/>
      <c r="U20" s="256"/>
      <c r="V20" s="309"/>
      <c r="W20" s="569"/>
      <c r="X20" s="262"/>
      <c r="Y20" s="256"/>
      <c r="Z20" s="262"/>
      <c r="AA20" s="256"/>
      <c r="AB20" s="262"/>
      <c r="AC20" s="256"/>
      <c r="AD20" s="262"/>
      <c r="AE20" s="256"/>
      <c r="AF20" s="262"/>
      <c r="AG20" s="256"/>
      <c r="AH20" s="262"/>
      <c r="AI20" s="256"/>
      <c r="AJ20" s="262"/>
      <c r="AK20" s="256"/>
      <c r="AL20" s="262"/>
      <c r="AM20" s="256"/>
      <c r="AN20" s="262"/>
      <c r="AO20" s="256"/>
      <c r="AP20" s="262"/>
      <c r="AQ20" s="305"/>
      <c r="AR20" s="276">
        <f>D20+F20+H20+J20+L20+N20+P20+R20+T20+V20+X20+Z20+AB20+AD20+AF20+AH20+AJ20+AL20+AN20+AP20</f>
        <v>0</v>
      </c>
      <c r="AS20" s="509">
        <f>E20+G20+I20+K20+M20+O20+Q20+S20+U20+W20+Y20+AA20+AC20+AE20+AG20+AI20+AK20+AM20+AO20+AQ20</f>
        <v>0</v>
      </c>
      <c r="AT20" s="513">
        <f>SUM(AR20:AS20)</f>
        <v>0</v>
      </c>
      <c r="AU20" s="16">
        <v>6</v>
      </c>
    </row>
    <row r="21" spans="1:47" ht="13.5" thickBot="1">
      <c r="A21" s="253">
        <v>22</v>
      </c>
      <c r="B21" s="2">
        <v>18</v>
      </c>
      <c r="C21" s="243" t="s">
        <v>25</v>
      </c>
      <c r="D21" s="309">
        <v>1</v>
      </c>
      <c r="E21" s="310">
        <v>1</v>
      </c>
      <c r="F21" s="309">
        <v>1</v>
      </c>
      <c r="G21" s="310">
        <v>0</v>
      </c>
      <c r="H21" s="309"/>
      <c r="I21" s="310"/>
      <c r="J21" s="309"/>
      <c r="K21" s="310"/>
      <c r="L21" s="309">
        <v>0</v>
      </c>
      <c r="M21" s="310">
        <v>1</v>
      </c>
      <c r="N21" s="309">
        <v>0</v>
      </c>
      <c r="O21" s="310">
        <v>1</v>
      </c>
      <c r="P21" s="309"/>
      <c r="Q21" s="310"/>
      <c r="R21" s="309">
        <v>1</v>
      </c>
      <c r="S21" s="310">
        <v>0</v>
      </c>
      <c r="T21" s="309"/>
      <c r="U21" s="310"/>
      <c r="V21" s="309">
        <v>2</v>
      </c>
      <c r="W21" s="569">
        <v>0</v>
      </c>
      <c r="X21" s="309"/>
      <c r="Y21" s="310"/>
      <c r="Z21" s="262"/>
      <c r="AA21" s="256"/>
      <c r="AB21" s="309"/>
      <c r="AC21" s="310"/>
      <c r="AD21" s="309"/>
      <c r="AE21" s="310"/>
      <c r="AF21" s="309"/>
      <c r="AG21" s="310"/>
      <c r="AH21" s="309"/>
      <c r="AI21" s="310"/>
      <c r="AJ21" s="309"/>
      <c r="AK21" s="310"/>
      <c r="AL21" s="309"/>
      <c r="AM21" s="310"/>
      <c r="AN21" s="309">
        <v>3</v>
      </c>
      <c r="AO21" s="310">
        <v>1</v>
      </c>
      <c r="AP21" s="309">
        <v>1</v>
      </c>
      <c r="AQ21" s="319">
        <v>1</v>
      </c>
      <c r="AR21" s="276">
        <f t="shared" si="0"/>
        <v>9</v>
      </c>
      <c r="AS21" s="509">
        <f t="shared" si="1"/>
        <v>5</v>
      </c>
      <c r="AT21" s="514">
        <f t="shared" si="2"/>
        <v>14</v>
      </c>
      <c r="AU21" s="16">
        <v>19</v>
      </c>
    </row>
    <row r="22" spans="3:46" ht="13.5" thickBot="1">
      <c r="C22" s="322" t="s">
        <v>62</v>
      </c>
      <c r="D22" s="320"/>
      <c r="E22" s="312"/>
      <c r="F22" s="311"/>
      <c r="G22" s="312"/>
      <c r="H22" s="311"/>
      <c r="I22" s="312"/>
      <c r="J22" s="311"/>
      <c r="K22" s="312"/>
      <c r="L22" s="311"/>
      <c r="M22" s="312"/>
      <c r="N22" s="311"/>
      <c r="O22" s="312"/>
      <c r="P22" s="311"/>
      <c r="Q22" s="312"/>
      <c r="R22" s="311"/>
      <c r="S22" s="312"/>
      <c r="T22" s="311">
        <v>1</v>
      </c>
      <c r="U22" s="312"/>
      <c r="V22" s="311"/>
      <c r="W22" s="570"/>
      <c r="X22" s="311"/>
      <c r="Y22" s="312"/>
      <c r="Z22" s="311"/>
      <c r="AA22" s="312"/>
      <c r="AB22" s="311"/>
      <c r="AC22" s="312"/>
      <c r="AD22" s="311"/>
      <c r="AE22" s="312"/>
      <c r="AF22" s="311"/>
      <c r="AG22" s="312"/>
      <c r="AH22" s="311"/>
      <c r="AI22" s="312"/>
      <c r="AJ22" s="311"/>
      <c r="AK22" s="312"/>
      <c r="AL22" s="311"/>
      <c r="AM22" s="312"/>
      <c r="AN22" s="311">
        <v>1</v>
      </c>
      <c r="AO22" s="312"/>
      <c r="AP22" s="311"/>
      <c r="AQ22" s="321"/>
      <c r="AR22" s="276">
        <f t="shared" si="0"/>
        <v>2</v>
      </c>
      <c r="AS22" s="276">
        <f t="shared" si="1"/>
        <v>0</v>
      </c>
      <c r="AT22" s="511">
        <f t="shared" si="2"/>
        <v>2</v>
      </c>
    </row>
    <row r="23" spans="4:46" ht="12.75">
      <c r="D23" s="313">
        <f>SUM(D3:D22)</f>
        <v>3</v>
      </c>
      <c r="E23" s="313">
        <f aca="true" t="shared" si="3" ref="E23:AQ23">SUM(E3:E22)</f>
        <v>3</v>
      </c>
      <c r="F23" s="313">
        <f t="shared" si="3"/>
        <v>10</v>
      </c>
      <c r="G23" s="313">
        <f t="shared" si="3"/>
        <v>6</v>
      </c>
      <c r="H23" s="313">
        <f t="shared" si="3"/>
        <v>3</v>
      </c>
      <c r="I23" s="313">
        <f t="shared" si="3"/>
        <v>3</v>
      </c>
      <c r="J23" s="313">
        <f t="shared" si="3"/>
        <v>2</v>
      </c>
      <c r="K23" s="313">
        <f t="shared" si="3"/>
        <v>2</v>
      </c>
      <c r="L23" s="313">
        <f t="shared" si="3"/>
        <v>14</v>
      </c>
      <c r="M23" s="313">
        <f t="shared" si="3"/>
        <v>14</v>
      </c>
      <c r="N23" s="313">
        <f t="shared" si="3"/>
        <v>3</v>
      </c>
      <c r="O23" s="313">
        <f t="shared" si="3"/>
        <v>3</v>
      </c>
      <c r="P23" s="313">
        <f t="shared" si="3"/>
        <v>4</v>
      </c>
      <c r="Q23" s="313">
        <f t="shared" si="3"/>
        <v>4</v>
      </c>
      <c r="R23" s="313">
        <f t="shared" si="3"/>
        <v>11</v>
      </c>
      <c r="S23" s="313">
        <f t="shared" si="3"/>
        <v>9</v>
      </c>
      <c r="T23" s="313">
        <f t="shared" si="3"/>
        <v>3</v>
      </c>
      <c r="U23" s="313">
        <f t="shared" si="3"/>
        <v>2</v>
      </c>
      <c r="V23" s="313">
        <f t="shared" si="3"/>
        <v>5</v>
      </c>
      <c r="W23" s="313">
        <f t="shared" si="3"/>
        <v>4</v>
      </c>
      <c r="X23" s="313">
        <f t="shared" si="3"/>
        <v>8</v>
      </c>
      <c r="Y23" s="313">
        <f t="shared" si="3"/>
        <v>4</v>
      </c>
      <c r="Z23" s="313">
        <f t="shared" si="3"/>
        <v>4</v>
      </c>
      <c r="AA23" s="313">
        <f t="shared" si="3"/>
        <v>3</v>
      </c>
      <c r="AB23" s="313">
        <f t="shared" si="3"/>
        <v>7</v>
      </c>
      <c r="AC23" s="313">
        <f t="shared" si="3"/>
        <v>6</v>
      </c>
      <c r="AD23" s="313">
        <f t="shared" si="3"/>
        <v>1</v>
      </c>
      <c r="AE23" s="313">
        <f t="shared" si="3"/>
        <v>0</v>
      </c>
      <c r="AF23" s="313">
        <f t="shared" si="3"/>
        <v>12</v>
      </c>
      <c r="AG23" s="313">
        <f t="shared" si="3"/>
        <v>10</v>
      </c>
      <c r="AH23" s="313">
        <f t="shared" si="3"/>
        <v>6</v>
      </c>
      <c r="AI23" s="313">
        <f t="shared" si="3"/>
        <v>5</v>
      </c>
      <c r="AJ23" s="313">
        <f t="shared" si="3"/>
        <v>7</v>
      </c>
      <c r="AK23" s="313">
        <f t="shared" si="3"/>
        <v>4</v>
      </c>
      <c r="AL23" s="313">
        <f t="shared" si="3"/>
        <v>4</v>
      </c>
      <c r="AM23" s="313">
        <f t="shared" si="3"/>
        <v>3</v>
      </c>
      <c r="AN23" s="313">
        <f t="shared" si="3"/>
        <v>10</v>
      </c>
      <c r="AO23" s="313">
        <f t="shared" si="3"/>
        <v>7</v>
      </c>
      <c r="AP23" s="313">
        <f t="shared" si="3"/>
        <v>11</v>
      </c>
      <c r="AQ23" s="313">
        <f t="shared" si="3"/>
        <v>8</v>
      </c>
      <c r="AR23" s="313">
        <f>SUM(AR3:AR22)</f>
        <v>128</v>
      </c>
      <c r="AS23" s="323">
        <f>SUM(AS3:AS22)</f>
        <v>100</v>
      </c>
      <c r="AT23" s="313">
        <f>SUM(AT3:AT22)</f>
        <v>228</v>
      </c>
    </row>
  </sheetData>
  <mergeCells count="20">
    <mergeCell ref="P1:Q1"/>
    <mergeCell ref="T1:U1"/>
    <mergeCell ref="AJ1:AK1"/>
    <mergeCell ref="AL1:AM1"/>
    <mergeCell ref="X1:Y1"/>
    <mergeCell ref="Z1:AA1"/>
    <mergeCell ref="AB1:AC1"/>
    <mergeCell ref="AD1:AE1"/>
    <mergeCell ref="AF1:AG1"/>
    <mergeCell ref="AH1:AI1"/>
    <mergeCell ref="AN1:AO1"/>
    <mergeCell ref="AP1:AQ1"/>
    <mergeCell ref="D1:E1"/>
    <mergeCell ref="F1:G1"/>
    <mergeCell ref="H1:I1"/>
    <mergeCell ref="R1:S1"/>
    <mergeCell ref="V1:W1"/>
    <mergeCell ref="J1:K1"/>
    <mergeCell ref="L1:M1"/>
    <mergeCell ref="N1:O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Varsányi Zsuzsanna</dc:creator>
  <cp:keywords/>
  <dc:description/>
  <cp:lastModifiedBy>Milka</cp:lastModifiedBy>
  <cp:lastPrinted>2009-06-14T07:10:56Z</cp:lastPrinted>
  <dcterms:created xsi:type="dcterms:W3CDTF">2006-10-01T11:02:22Z</dcterms:created>
  <dcterms:modified xsi:type="dcterms:W3CDTF">2009-06-14T07:11:54Z</dcterms:modified>
  <cp:category/>
  <cp:version/>
  <cp:contentType/>
  <cp:contentStatus/>
</cp:coreProperties>
</file>